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rupos\Tragsega\GRUPOS\Area 9\PROYECTOS\ABIERTOS\INLAC 2224\Documentación\Documentación\SILAC\Reportes POWER BI\BBDD\INDICE 1\Histórico\"/>
    </mc:Choice>
  </mc:AlternateContent>
  <bookViews>
    <workbookView xWindow="-30" yWindow="-165" windowWidth="18885" windowHeight="10770" activeTab="2"/>
  </bookViews>
  <sheets>
    <sheet name="EXPLICACIÓN" sheetId="5" r:id="rId1"/>
    <sheet name="DATOS DE INICIO y FACTORES" sheetId="1" r:id="rId2"/>
    <sheet name="ÍNDICE 1" sheetId="2" r:id="rId3"/>
  </sheets>
  <calcPr calcId="162913"/>
</workbook>
</file>

<file path=xl/calcChain.xml><?xml version="1.0" encoding="utf-8"?>
<calcChain xmlns="http://schemas.openxmlformats.org/spreadsheetml/2006/main">
  <c r="L159" i="2" l="1"/>
  <c r="N159" i="2"/>
  <c r="M159" i="2"/>
  <c r="L158" i="2"/>
  <c r="C154" i="2"/>
  <c r="L156" i="2" s="1"/>
  <c r="D154" i="2"/>
  <c r="E154" i="2"/>
  <c r="F154" i="2"/>
  <c r="G154" i="2" s="1"/>
  <c r="H154" i="2"/>
  <c r="I154" i="2"/>
  <c r="L155" i="2" s="1"/>
  <c r="J154" i="2"/>
  <c r="K154" i="2"/>
  <c r="L154" i="2"/>
  <c r="M154" i="2" s="1"/>
  <c r="N154" i="2"/>
  <c r="C155" i="2"/>
  <c r="L157" i="2" s="1"/>
  <c r="D155" i="2"/>
  <c r="E155" i="2"/>
  <c r="F155" i="2"/>
  <c r="G155" i="2" s="1"/>
  <c r="H155" i="2"/>
  <c r="I155" i="2"/>
  <c r="J155" i="2"/>
  <c r="K155" i="2"/>
  <c r="C156" i="2"/>
  <c r="D156" i="2"/>
  <c r="E156" i="2"/>
  <c r="F156" i="2"/>
  <c r="G156" i="2" s="1"/>
  <c r="H156" i="2"/>
  <c r="I156" i="2"/>
  <c r="J156" i="2"/>
  <c r="K156" i="2"/>
  <c r="C157" i="2"/>
  <c r="D157" i="2"/>
  <c r="E157" i="2"/>
  <c r="F157" i="2"/>
  <c r="G157" i="2" s="1"/>
  <c r="H157" i="2"/>
  <c r="I157" i="2"/>
  <c r="J157" i="2"/>
  <c r="K157" i="2"/>
  <c r="C158" i="2"/>
  <c r="D158" i="2"/>
  <c r="E158" i="2"/>
  <c r="I158" i="2"/>
  <c r="J158" i="2"/>
  <c r="K158" i="2"/>
  <c r="K157" i="1"/>
  <c r="K158" i="1"/>
  <c r="K159" i="1"/>
  <c r="K160" i="1"/>
  <c r="K161" i="1"/>
  <c r="J161" i="1"/>
  <c r="M158" i="2" l="1"/>
  <c r="N158" i="2"/>
  <c r="M156" i="2"/>
  <c r="N156" i="2"/>
  <c r="M155" i="2"/>
  <c r="N155" i="2"/>
  <c r="M157" i="2"/>
  <c r="N157" i="2"/>
  <c r="I160" i="1" l="1"/>
  <c r="I159" i="1"/>
  <c r="I158" i="1"/>
  <c r="I157" i="1"/>
  <c r="G161" i="1"/>
  <c r="H161" i="1" s="1"/>
  <c r="G159" i="1" l="1"/>
  <c r="H159" i="1" s="1"/>
  <c r="J159" i="1"/>
  <c r="G160" i="1"/>
  <c r="H160" i="1" s="1"/>
  <c r="J160" i="1"/>
  <c r="H150" i="1"/>
  <c r="C153" i="2" l="1"/>
  <c r="D153" i="2" s="1"/>
  <c r="F153" i="2"/>
  <c r="G153" i="2"/>
  <c r="H153" i="2"/>
  <c r="I153" i="2"/>
  <c r="J153" i="2" s="1"/>
  <c r="L153" i="2"/>
  <c r="M153" i="2"/>
  <c r="N153" i="2"/>
  <c r="I156" i="1"/>
  <c r="C150" i="2"/>
  <c r="D150" i="2" s="1"/>
  <c r="F150" i="2"/>
  <c r="G150" i="2" s="1"/>
  <c r="H150" i="2"/>
  <c r="I150" i="2"/>
  <c r="J150" i="2" s="1"/>
  <c r="L150" i="2"/>
  <c r="M150" i="2" s="1"/>
  <c r="N150" i="2"/>
  <c r="C151" i="2"/>
  <c r="D151" i="2" s="1"/>
  <c r="F151" i="2"/>
  <c r="G151" i="2" s="1"/>
  <c r="H151" i="2"/>
  <c r="I151" i="2"/>
  <c r="J151" i="2" s="1"/>
  <c r="C152" i="2"/>
  <c r="D152" i="2" s="1"/>
  <c r="F152" i="2"/>
  <c r="G152" i="2" s="1"/>
  <c r="H152" i="2"/>
  <c r="I152" i="2"/>
  <c r="J152" i="2" s="1"/>
  <c r="K153" i="2" l="1"/>
  <c r="E153" i="2"/>
  <c r="L152" i="2"/>
  <c r="L151" i="2"/>
  <c r="K152" i="2"/>
  <c r="E152" i="2"/>
  <c r="K151" i="2"/>
  <c r="E151" i="2"/>
  <c r="K150" i="2"/>
  <c r="E150" i="2"/>
  <c r="I155" i="1"/>
  <c r="I154" i="1"/>
  <c r="I153" i="1"/>
  <c r="G158" i="1"/>
  <c r="H158" i="1"/>
  <c r="G157" i="1"/>
  <c r="H157" i="1" s="1"/>
  <c r="G156" i="1"/>
  <c r="H156" i="1" s="1"/>
  <c r="N151" i="2" l="1"/>
  <c r="M151" i="2"/>
  <c r="N152" i="2"/>
  <c r="M152" i="2"/>
  <c r="C146" i="2"/>
  <c r="D146" i="2"/>
  <c r="E146" i="2"/>
  <c r="F146" i="2"/>
  <c r="G146" i="2"/>
  <c r="H146" i="2"/>
  <c r="I146" i="2"/>
  <c r="J146" i="2"/>
  <c r="K146" i="2"/>
  <c r="L146" i="2"/>
  <c r="M146" i="2" s="1"/>
  <c r="C147" i="2"/>
  <c r="D147" i="2"/>
  <c r="E147" i="2"/>
  <c r="F147" i="2"/>
  <c r="G147" i="2" s="1"/>
  <c r="I147" i="2"/>
  <c r="J147" i="2"/>
  <c r="K147" i="2"/>
  <c r="L147" i="2"/>
  <c r="M147" i="2" s="1"/>
  <c r="C148" i="2"/>
  <c r="D148" i="2"/>
  <c r="E148" i="2"/>
  <c r="F148" i="2"/>
  <c r="G148" i="2" s="1"/>
  <c r="I148" i="2"/>
  <c r="J148" i="2"/>
  <c r="K148" i="2"/>
  <c r="L148" i="2"/>
  <c r="C149" i="2"/>
  <c r="D149" i="2"/>
  <c r="E149" i="2"/>
  <c r="F149" i="2"/>
  <c r="G149" i="2" s="1"/>
  <c r="I149" i="2"/>
  <c r="J149" i="2"/>
  <c r="K149" i="2"/>
  <c r="L149" i="2"/>
  <c r="M149" i="2" s="1"/>
  <c r="I152" i="1"/>
  <c r="J156" i="1"/>
  <c r="I149" i="1"/>
  <c r="I150" i="1"/>
  <c r="I151" i="1"/>
  <c r="M148" i="2" l="1"/>
  <c r="N149" i="2"/>
  <c r="H149" i="2"/>
  <c r="N148" i="2"/>
  <c r="H148" i="2"/>
  <c r="N147" i="2"/>
  <c r="H147" i="2"/>
  <c r="N146" i="2"/>
  <c r="G155" i="1" l="1"/>
  <c r="H155" i="1"/>
  <c r="G154" i="1"/>
  <c r="H154" i="1"/>
  <c r="G153" i="1"/>
  <c r="H153" i="1"/>
  <c r="G152" i="1"/>
  <c r="H152" i="1"/>
  <c r="C143" i="2" l="1"/>
  <c r="E143" i="2" s="1"/>
  <c r="D143" i="2"/>
  <c r="F143" i="2"/>
  <c r="G143" i="2"/>
  <c r="H143" i="2"/>
  <c r="I143" i="2"/>
  <c r="K143" i="2" s="1"/>
  <c r="J143" i="2"/>
  <c r="L143" i="2"/>
  <c r="M143" i="2"/>
  <c r="N143" i="2"/>
  <c r="C144" i="2"/>
  <c r="E144" i="2" s="1"/>
  <c r="D144" i="2"/>
  <c r="F144" i="2"/>
  <c r="G144" i="2"/>
  <c r="H144" i="2"/>
  <c r="I144" i="2"/>
  <c r="K144" i="2" s="1"/>
  <c r="J144" i="2"/>
  <c r="L144" i="2"/>
  <c r="M144" i="2"/>
  <c r="N144" i="2"/>
  <c r="C145" i="2"/>
  <c r="E145" i="2" s="1"/>
  <c r="D145" i="2"/>
  <c r="F145" i="2"/>
  <c r="G145" i="2"/>
  <c r="H145" i="2"/>
  <c r="I145" i="2"/>
  <c r="K145" i="2" s="1"/>
  <c r="J145" i="2"/>
  <c r="L145" i="2"/>
  <c r="M145" i="2"/>
  <c r="N145" i="2"/>
  <c r="I148" i="1" l="1"/>
  <c r="I147" i="1"/>
  <c r="I146" i="1"/>
  <c r="G151" i="1"/>
  <c r="H151" i="1" s="1"/>
  <c r="G150" i="1"/>
  <c r="G149" i="1"/>
  <c r="H149" i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K156" i="1"/>
  <c r="J157" i="1"/>
  <c r="J158" i="1"/>
  <c r="C139" i="2" l="1"/>
  <c r="L141" i="2" s="1"/>
  <c r="D139" i="2"/>
  <c r="E139" i="2"/>
  <c r="F139" i="2"/>
  <c r="G139" i="2"/>
  <c r="H139" i="2"/>
  <c r="I139" i="2"/>
  <c r="L140" i="2" s="1"/>
  <c r="J139" i="2"/>
  <c r="K139" i="2"/>
  <c r="L139" i="2"/>
  <c r="M139" i="2"/>
  <c r="N139" i="2"/>
  <c r="C140" i="2"/>
  <c r="L142" i="2" s="1"/>
  <c r="D140" i="2"/>
  <c r="E140" i="2"/>
  <c r="F140" i="2"/>
  <c r="G140" i="2"/>
  <c r="H140" i="2"/>
  <c r="I140" i="2"/>
  <c r="J140" i="2"/>
  <c r="K140" i="2"/>
  <c r="C141" i="2"/>
  <c r="D141" i="2"/>
  <c r="E141" i="2"/>
  <c r="F141" i="2"/>
  <c r="G141" i="2"/>
  <c r="H141" i="2"/>
  <c r="I141" i="2"/>
  <c r="J141" i="2"/>
  <c r="K141" i="2"/>
  <c r="C142" i="2"/>
  <c r="D142" i="2"/>
  <c r="E142" i="2"/>
  <c r="F142" i="2"/>
  <c r="G142" i="2"/>
  <c r="H142" i="2"/>
  <c r="I142" i="2"/>
  <c r="J142" i="2"/>
  <c r="K142" i="2"/>
  <c r="M142" i="2" l="1"/>
  <c r="N142" i="2"/>
  <c r="M140" i="2"/>
  <c r="N140" i="2"/>
  <c r="M141" i="2"/>
  <c r="N141" i="2"/>
  <c r="J144" i="1" l="1"/>
  <c r="K144" i="1" s="1"/>
  <c r="J145" i="1"/>
  <c r="K145" i="1"/>
  <c r="J146" i="1"/>
  <c r="K146" i="1"/>
  <c r="J147" i="1"/>
  <c r="K147" i="1"/>
  <c r="J148" i="1"/>
  <c r="K148" i="1"/>
  <c r="J149" i="1"/>
  <c r="K149" i="1"/>
  <c r="I145" i="1"/>
  <c r="I144" i="1"/>
  <c r="I143" i="1"/>
  <c r="I142" i="1"/>
  <c r="G148" i="1"/>
  <c r="H148" i="1" s="1"/>
  <c r="G147" i="1"/>
  <c r="H147" i="1"/>
  <c r="G146" i="1"/>
  <c r="H146" i="1"/>
  <c r="G145" i="1"/>
  <c r="H145" i="1" s="1"/>
  <c r="G144" i="1"/>
  <c r="H144" i="1" s="1"/>
  <c r="I141" i="1" l="1"/>
  <c r="F138" i="2" s="1"/>
  <c r="C136" i="2"/>
  <c r="F137" i="2"/>
  <c r="I137" i="2"/>
  <c r="G139" i="1"/>
  <c r="H139" i="1"/>
  <c r="I139" i="1"/>
  <c r="F136" i="2" s="1"/>
  <c r="J139" i="1"/>
  <c r="K139" i="1" s="1"/>
  <c r="I136" i="2" s="1"/>
  <c r="G140" i="1"/>
  <c r="H140" i="1" s="1"/>
  <c r="C137" i="2" s="1"/>
  <c r="I140" i="1"/>
  <c r="J140" i="1"/>
  <c r="K140" i="1"/>
  <c r="G141" i="1"/>
  <c r="H141" i="1"/>
  <c r="C138" i="2" s="1"/>
  <c r="J141" i="1"/>
  <c r="K141" i="1"/>
  <c r="I138" i="2" s="1"/>
  <c r="G142" i="1"/>
  <c r="H142" i="1" s="1"/>
  <c r="J142" i="1"/>
  <c r="K142" i="1"/>
  <c r="G143" i="1"/>
  <c r="H143" i="1" s="1"/>
  <c r="J143" i="1"/>
  <c r="K143" i="1"/>
  <c r="J137" i="2" l="1"/>
  <c r="G137" i="2"/>
  <c r="J138" i="2"/>
  <c r="L138" i="2"/>
  <c r="D138" i="2"/>
  <c r="D137" i="2"/>
  <c r="G138" i="2"/>
  <c r="I138" i="1" l="1"/>
  <c r="F135" i="2" s="1"/>
  <c r="I137" i="1"/>
  <c r="F134" i="2" s="1"/>
  <c r="G135" i="2" l="1"/>
  <c r="G136" i="2"/>
  <c r="F131" i="2"/>
  <c r="F132" i="2"/>
  <c r="I132" i="2"/>
  <c r="C133" i="2"/>
  <c r="F133" i="2"/>
  <c r="G133" i="1"/>
  <c r="H133" i="1"/>
  <c r="C130" i="2" s="1"/>
  <c r="I133" i="1"/>
  <c r="F130" i="2" s="1"/>
  <c r="J133" i="1"/>
  <c r="K133" i="1" s="1"/>
  <c r="I130" i="2" s="1"/>
  <c r="G134" i="1"/>
  <c r="H134" i="1" s="1"/>
  <c r="C131" i="2" s="1"/>
  <c r="I134" i="1"/>
  <c r="J134" i="1"/>
  <c r="K134" i="1"/>
  <c r="I131" i="2" s="1"/>
  <c r="G135" i="1"/>
  <c r="H135" i="1"/>
  <c r="C132" i="2" s="1"/>
  <c r="I135" i="1"/>
  <c r="J135" i="1"/>
  <c r="K135" i="1"/>
  <c r="G136" i="1"/>
  <c r="H136" i="1" s="1"/>
  <c r="I136" i="1"/>
  <c r="J136" i="1"/>
  <c r="K136" i="1" s="1"/>
  <c r="I133" i="2" s="1"/>
  <c r="J134" i="2" s="1"/>
  <c r="J138" i="1"/>
  <c r="K138" i="1" s="1"/>
  <c r="I135" i="2" s="1"/>
  <c r="J137" i="1"/>
  <c r="K137" i="1" s="1"/>
  <c r="I134" i="2" s="1"/>
  <c r="J131" i="2" l="1"/>
  <c r="G131" i="2"/>
  <c r="J136" i="2"/>
  <c r="J135" i="2"/>
  <c r="J133" i="2"/>
  <c r="L133" i="2"/>
  <c r="D131" i="2"/>
  <c r="D132" i="2"/>
  <c r="L135" i="2"/>
  <c r="L132" i="2"/>
  <c r="J132" i="2"/>
  <c r="G132" i="2"/>
  <c r="L134" i="2"/>
  <c r="G133" i="2"/>
  <c r="G134" i="2"/>
  <c r="D133" i="2"/>
  <c r="M135" i="2" l="1"/>
  <c r="M134" i="2"/>
  <c r="M133" i="2"/>
  <c r="G138" i="1"/>
  <c r="H138" i="1"/>
  <c r="C135" i="2" s="1"/>
  <c r="G137" i="1"/>
  <c r="H137" i="1" s="1"/>
  <c r="C134" i="2" s="1"/>
  <c r="D135" i="2" l="1"/>
  <c r="D136" i="2"/>
  <c r="L137" i="2"/>
  <c r="L136" i="2"/>
  <c r="M136" i="2" s="1"/>
  <c r="D134" i="2"/>
  <c r="F124" i="2"/>
  <c r="H136" i="2" s="1"/>
  <c r="F125" i="2"/>
  <c r="H137" i="2" s="1"/>
  <c r="I125" i="2"/>
  <c r="K137" i="2" s="1"/>
  <c r="I126" i="2"/>
  <c r="K138" i="2" s="1"/>
  <c r="F127" i="2"/>
  <c r="F129" i="2"/>
  <c r="G130" i="2" s="1"/>
  <c r="I125" i="1"/>
  <c r="F122" i="2" s="1"/>
  <c r="H134" i="2" s="1"/>
  <c r="J125" i="1"/>
  <c r="K125" i="1"/>
  <c r="I122" i="2" s="1"/>
  <c r="K134" i="2" s="1"/>
  <c r="I126" i="1"/>
  <c r="F123" i="2" s="1"/>
  <c r="H135" i="2" s="1"/>
  <c r="J126" i="1"/>
  <c r="K126" i="1" s="1"/>
  <c r="I123" i="2" s="1"/>
  <c r="K135" i="2" s="1"/>
  <c r="I127" i="1"/>
  <c r="J127" i="1"/>
  <c r="K127" i="1"/>
  <c r="I124" i="2" s="1"/>
  <c r="K136" i="2" s="1"/>
  <c r="I128" i="1"/>
  <c r="J128" i="1"/>
  <c r="K128" i="1" s="1"/>
  <c r="I129" i="1"/>
  <c r="F126" i="2" s="1"/>
  <c r="H138" i="2" s="1"/>
  <c r="J129" i="1"/>
  <c r="K129" i="1"/>
  <c r="I130" i="1"/>
  <c r="J130" i="1"/>
  <c r="K130" i="1" s="1"/>
  <c r="I127" i="2" s="1"/>
  <c r="I131" i="1"/>
  <c r="F128" i="2" s="1"/>
  <c r="J131" i="1"/>
  <c r="K131" i="1" s="1"/>
  <c r="I128" i="2" s="1"/>
  <c r="I132" i="1"/>
  <c r="J132" i="1"/>
  <c r="K132" i="1" s="1"/>
  <c r="I129" i="2" s="1"/>
  <c r="J130" i="2" s="1"/>
  <c r="J126" i="2" l="1"/>
  <c r="M137" i="2"/>
  <c r="M138" i="2"/>
  <c r="J124" i="2"/>
  <c r="J123" i="2"/>
  <c r="J129" i="2"/>
  <c r="J127" i="2"/>
  <c r="G128" i="2"/>
  <c r="G125" i="2"/>
  <c r="G127" i="2"/>
  <c r="G124" i="2"/>
  <c r="G129" i="2"/>
  <c r="J128" i="2"/>
  <c r="G126" i="2"/>
  <c r="J125" i="2"/>
  <c r="G123" i="2"/>
  <c r="G132" i="1" l="1"/>
  <c r="H132" i="1" s="1"/>
  <c r="C129" i="2" s="1"/>
  <c r="G131" i="1"/>
  <c r="H131" i="1" s="1"/>
  <c r="C128" i="2" s="1"/>
  <c r="G130" i="1"/>
  <c r="H130" i="1"/>
  <c r="C127" i="2" s="1"/>
  <c r="G129" i="1"/>
  <c r="H129" i="1" s="1"/>
  <c r="C126" i="2" s="1"/>
  <c r="G128" i="1"/>
  <c r="H128" i="1" s="1"/>
  <c r="C125" i="2" s="1"/>
  <c r="D126" i="2" l="1"/>
  <c r="L127" i="2"/>
  <c r="E137" i="2"/>
  <c r="E138" i="2"/>
  <c r="L128" i="2"/>
  <c r="D130" i="2"/>
  <c r="L131" i="2"/>
  <c r="L129" i="2"/>
  <c r="D127" i="2"/>
  <c r="D129" i="2"/>
  <c r="L130" i="2"/>
  <c r="D128" i="2"/>
  <c r="G127" i="1"/>
  <c r="H127" i="1"/>
  <c r="C124" i="2" s="1"/>
  <c r="G126" i="1"/>
  <c r="H126" i="1" s="1"/>
  <c r="C123" i="2" s="1"/>
  <c r="E135" i="2" l="1"/>
  <c r="L125" i="2"/>
  <c r="E136" i="2"/>
  <c r="D124" i="2"/>
  <c r="L126" i="2"/>
  <c r="M127" i="2" s="1"/>
  <c r="M128" i="2"/>
  <c r="M129" i="2"/>
  <c r="M131" i="2"/>
  <c r="M132" i="2"/>
  <c r="D125" i="2"/>
  <c r="M130" i="2"/>
  <c r="I123" i="1"/>
  <c r="F120" i="2" s="1"/>
  <c r="H132" i="2" s="1"/>
  <c r="I124" i="1"/>
  <c r="F121" i="2" s="1"/>
  <c r="H133" i="2" s="1"/>
  <c r="N137" i="2" l="1"/>
  <c r="N138" i="2"/>
  <c r="M126" i="2"/>
  <c r="G121" i="2"/>
  <c r="G122" i="2"/>
  <c r="F113" i="2" l="1"/>
  <c r="H125" i="2" s="1"/>
  <c r="F110" i="2"/>
  <c r="H122" i="2" s="1"/>
  <c r="F107" i="2"/>
  <c r="F87" i="2"/>
  <c r="F70" i="2"/>
  <c r="F58" i="2"/>
  <c r="F51" i="2"/>
  <c r="F34" i="2"/>
  <c r="I28" i="2"/>
  <c r="I27" i="2"/>
  <c r="C27" i="2"/>
  <c r="I26" i="2"/>
  <c r="F26" i="2"/>
  <c r="C26" i="2"/>
  <c r="I25" i="2"/>
  <c r="C25" i="2"/>
  <c r="I24" i="2"/>
  <c r="C24" i="2"/>
  <c r="I23" i="2"/>
  <c r="C23" i="2"/>
  <c r="I22" i="2"/>
  <c r="C22" i="2"/>
  <c r="I21" i="2"/>
  <c r="F21" i="2"/>
  <c r="C21" i="2"/>
  <c r="I20" i="2"/>
  <c r="C20" i="2"/>
  <c r="I19" i="2"/>
  <c r="F19" i="2"/>
  <c r="C19" i="2"/>
  <c r="I18" i="2"/>
  <c r="C18" i="2"/>
  <c r="I17" i="2"/>
  <c r="C17" i="2"/>
  <c r="I16" i="2"/>
  <c r="C16" i="2"/>
  <c r="I15" i="2"/>
  <c r="C15" i="2"/>
  <c r="I14" i="2"/>
  <c r="C14" i="2"/>
  <c r="I13" i="2"/>
  <c r="C13" i="2"/>
  <c r="I12" i="2"/>
  <c r="C12" i="2"/>
  <c r="I11" i="2"/>
  <c r="C11" i="2"/>
  <c r="I10" i="2"/>
  <c r="C10" i="2"/>
  <c r="I9" i="2"/>
  <c r="C9" i="2"/>
  <c r="I8" i="2"/>
  <c r="C8" i="2"/>
  <c r="I7" i="2"/>
  <c r="C7" i="2"/>
  <c r="D7" i="2" s="1"/>
  <c r="I6" i="2"/>
  <c r="C6" i="2"/>
  <c r="I5" i="2"/>
  <c r="C5" i="2"/>
  <c r="M4" i="2"/>
  <c r="I4" i="2"/>
  <c r="K16" i="2" s="1"/>
  <c r="C4" i="2"/>
  <c r="I3" i="2"/>
  <c r="C3" i="2"/>
  <c r="G125" i="1"/>
  <c r="H125" i="1" s="1"/>
  <c r="C122" i="2" s="1"/>
  <c r="J124" i="1"/>
  <c r="K124" i="1" s="1"/>
  <c r="I121" i="2" s="1"/>
  <c r="H124" i="1"/>
  <c r="C121" i="2" s="1"/>
  <c r="G124" i="1"/>
  <c r="J123" i="1"/>
  <c r="K123" i="1" s="1"/>
  <c r="I120" i="2" s="1"/>
  <c r="K132" i="2" s="1"/>
  <c r="G123" i="1"/>
  <c r="H123" i="1" s="1"/>
  <c r="C120" i="2" s="1"/>
  <c r="J122" i="1"/>
  <c r="K122" i="1" s="1"/>
  <c r="I119" i="2" s="1"/>
  <c r="I122" i="1"/>
  <c r="F119" i="2" s="1"/>
  <c r="H131" i="2" s="1"/>
  <c r="G122" i="1"/>
  <c r="H122" i="1" s="1"/>
  <c r="C119" i="2" s="1"/>
  <c r="E131" i="2" s="1"/>
  <c r="J121" i="1"/>
  <c r="K121" i="1" s="1"/>
  <c r="I118" i="2" s="1"/>
  <c r="K130" i="2" s="1"/>
  <c r="I121" i="1"/>
  <c r="F118" i="2" s="1"/>
  <c r="H130" i="2" s="1"/>
  <c r="G121" i="1"/>
  <c r="H121" i="1" s="1"/>
  <c r="C118" i="2" s="1"/>
  <c r="E130" i="2" s="1"/>
  <c r="J120" i="1"/>
  <c r="K120" i="1" s="1"/>
  <c r="I117" i="2" s="1"/>
  <c r="K129" i="2" s="1"/>
  <c r="I120" i="1"/>
  <c r="F117" i="2" s="1"/>
  <c r="G120" i="1"/>
  <c r="H120" i="1" s="1"/>
  <c r="C117" i="2" s="1"/>
  <c r="E129" i="2" s="1"/>
  <c r="J119" i="1"/>
  <c r="K119" i="1" s="1"/>
  <c r="I116" i="2" s="1"/>
  <c r="K128" i="2" s="1"/>
  <c r="I119" i="1"/>
  <c r="F116" i="2" s="1"/>
  <c r="G119" i="1"/>
  <c r="H119" i="1" s="1"/>
  <c r="C116" i="2" s="1"/>
  <c r="E128" i="2" s="1"/>
  <c r="J118" i="1"/>
  <c r="K118" i="1" s="1"/>
  <c r="I115" i="2" s="1"/>
  <c r="I118" i="1"/>
  <c r="F115" i="2" s="1"/>
  <c r="G118" i="1"/>
  <c r="H118" i="1" s="1"/>
  <c r="C115" i="2" s="1"/>
  <c r="E127" i="2" s="1"/>
  <c r="J117" i="1"/>
  <c r="K117" i="1" s="1"/>
  <c r="I114" i="2" s="1"/>
  <c r="K126" i="2" s="1"/>
  <c r="I117" i="1"/>
  <c r="F114" i="2" s="1"/>
  <c r="H126" i="2" s="1"/>
  <c r="G117" i="1"/>
  <c r="H117" i="1" s="1"/>
  <c r="C114" i="2" s="1"/>
  <c r="E126" i="2" s="1"/>
  <c r="J116" i="1"/>
  <c r="K116" i="1" s="1"/>
  <c r="I113" i="2" s="1"/>
  <c r="K125" i="2" s="1"/>
  <c r="I116" i="1"/>
  <c r="G116" i="1"/>
  <c r="H116" i="1" s="1"/>
  <c r="C113" i="2" s="1"/>
  <c r="E125" i="2" s="1"/>
  <c r="J115" i="1"/>
  <c r="K115" i="1" s="1"/>
  <c r="I112" i="2" s="1"/>
  <c r="K124" i="2" s="1"/>
  <c r="I115" i="1"/>
  <c r="F112" i="2" s="1"/>
  <c r="H124" i="2" s="1"/>
  <c r="G115" i="1"/>
  <c r="H115" i="1" s="1"/>
  <c r="C112" i="2" s="1"/>
  <c r="E124" i="2" s="1"/>
  <c r="J114" i="1"/>
  <c r="K114" i="1" s="1"/>
  <c r="I111" i="2" s="1"/>
  <c r="K123" i="2" s="1"/>
  <c r="I114" i="1"/>
  <c r="F111" i="2" s="1"/>
  <c r="H123" i="2" s="1"/>
  <c r="H114" i="1"/>
  <c r="C111" i="2" s="1"/>
  <c r="E123" i="2" s="1"/>
  <c r="G114" i="1"/>
  <c r="J113" i="1"/>
  <c r="K113" i="1" s="1"/>
  <c r="I110" i="2" s="1"/>
  <c r="K122" i="2" s="1"/>
  <c r="I113" i="1"/>
  <c r="G113" i="1"/>
  <c r="H113" i="1" s="1"/>
  <c r="C110" i="2" s="1"/>
  <c r="J112" i="1"/>
  <c r="K112" i="1" s="1"/>
  <c r="I109" i="2" s="1"/>
  <c r="I112" i="1"/>
  <c r="F109" i="2" s="1"/>
  <c r="H112" i="1"/>
  <c r="C109" i="2" s="1"/>
  <c r="E121" i="2" s="1"/>
  <c r="G112" i="1"/>
  <c r="J111" i="1"/>
  <c r="K111" i="1" s="1"/>
  <c r="I108" i="2" s="1"/>
  <c r="K120" i="2" s="1"/>
  <c r="I111" i="1"/>
  <c r="F108" i="2" s="1"/>
  <c r="H111" i="1"/>
  <c r="C108" i="2" s="1"/>
  <c r="E120" i="2" s="1"/>
  <c r="G111" i="1"/>
  <c r="J110" i="1"/>
  <c r="K110" i="1" s="1"/>
  <c r="I107" i="2" s="1"/>
  <c r="I110" i="1"/>
  <c r="G110" i="1"/>
  <c r="H110" i="1" s="1"/>
  <c r="C107" i="2" s="1"/>
  <c r="J109" i="1"/>
  <c r="K109" i="1" s="1"/>
  <c r="I106" i="2" s="1"/>
  <c r="I109" i="1"/>
  <c r="F106" i="2" s="1"/>
  <c r="G107" i="2" s="1"/>
  <c r="G109" i="1"/>
  <c r="H109" i="1" s="1"/>
  <c r="C106" i="2" s="1"/>
  <c r="J108" i="1"/>
  <c r="K108" i="1" s="1"/>
  <c r="I105" i="2" s="1"/>
  <c r="I108" i="1"/>
  <c r="F105" i="2" s="1"/>
  <c r="G105" i="2" s="1"/>
  <c r="G108" i="1"/>
  <c r="H108" i="1" s="1"/>
  <c r="C105" i="2" s="1"/>
  <c r="J107" i="1"/>
  <c r="K107" i="1" s="1"/>
  <c r="I104" i="2" s="1"/>
  <c r="I107" i="1"/>
  <c r="F104" i="2" s="1"/>
  <c r="G107" i="1"/>
  <c r="H107" i="1" s="1"/>
  <c r="C104" i="2" s="1"/>
  <c r="J106" i="1"/>
  <c r="K106" i="1" s="1"/>
  <c r="I103" i="2" s="1"/>
  <c r="I106" i="1"/>
  <c r="F103" i="2" s="1"/>
  <c r="G106" i="1"/>
  <c r="H106" i="1" s="1"/>
  <c r="C103" i="2" s="1"/>
  <c r="K105" i="1"/>
  <c r="I102" i="2" s="1"/>
  <c r="J105" i="1"/>
  <c r="I105" i="1"/>
  <c r="F102" i="2" s="1"/>
  <c r="G105" i="1"/>
  <c r="H105" i="1" s="1"/>
  <c r="C102" i="2" s="1"/>
  <c r="J104" i="1"/>
  <c r="K104" i="1" s="1"/>
  <c r="I101" i="2" s="1"/>
  <c r="I104" i="1"/>
  <c r="F101" i="2" s="1"/>
  <c r="G104" i="1"/>
  <c r="H104" i="1" s="1"/>
  <c r="C101" i="2" s="1"/>
  <c r="J103" i="1"/>
  <c r="K103" i="1" s="1"/>
  <c r="I100" i="2" s="1"/>
  <c r="I103" i="1"/>
  <c r="F100" i="2" s="1"/>
  <c r="G103" i="1"/>
  <c r="H103" i="1" s="1"/>
  <c r="C100" i="2" s="1"/>
  <c r="J102" i="1"/>
  <c r="K102" i="1" s="1"/>
  <c r="I99" i="2" s="1"/>
  <c r="I102" i="1"/>
  <c r="F99" i="2" s="1"/>
  <c r="H102" i="1"/>
  <c r="C99" i="2" s="1"/>
  <c r="G102" i="1"/>
  <c r="J101" i="1"/>
  <c r="K101" i="1" s="1"/>
  <c r="I98" i="2" s="1"/>
  <c r="I101" i="1"/>
  <c r="F98" i="2" s="1"/>
  <c r="G101" i="1"/>
  <c r="H101" i="1" s="1"/>
  <c r="C98" i="2" s="1"/>
  <c r="J100" i="1"/>
  <c r="K100" i="1" s="1"/>
  <c r="I97" i="2" s="1"/>
  <c r="I100" i="1"/>
  <c r="F97" i="2" s="1"/>
  <c r="G100" i="1"/>
  <c r="H100" i="1" s="1"/>
  <c r="C97" i="2" s="1"/>
  <c r="J99" i="1"/>
  <c r="K99" i="1" s="1"/>
  <c r="I96" i="2" s="1"/>
  <c r="I99" i="1"/>
  <c r="F96" i="2" s="1"/>
  <c r="G99" i="1"/>
  <c r="H99" i="1" s="1"/>
  <c r="C96" i="2" s="1"/>
  <c r="J98" i="1"/>
  <c r="K98" i="1" s="1"/>
  <c r="I95" i="2" s="1"/>
  <c r="I98" i="1"/>
  <c r="F95" i="2" s="1"/>
  <c r="G98" i="1"/>
  <c r="H98" i="1" s="1"/>
  <c r="C95" i="2" s="1"/>
  <c r="J97" i="1"/>
  <c r="K97" i="1" s="1"/>
  <c r="I94" i="2" s="1"/>
  <c r="I97" i="1"/>
  <c r="F94" i="2" s="1"/>
  <c r="G97" i="1"/>
  <c r="H97" i="1" s="1"/>
  <c r="C94" i="2" s="1"/>
  <c r="J96" i="1"/>
  <c r="K96" i="1" s="1"/>
  <c r="I93" i="2" s="1"/>
  <c r="I96" i="1"/>
  <c r="F93" i="2" s="1"/>
  <c r="H96" i="1"/>
  <c r="C93" i="2" s="1"/>
  <c r="G96" i="1"/>
  <c r="J95" i="1"/>
  <c r="K95" i="1" s="1"/>
  <c r="I92" i="2" s="1"/>
  <c r="I95" i="1"/>
  <c r="F92" i="2" s="1"/>
  <c r="G95" i="1"/>
  <c r="H95" i="1" s="1"/>
  <c r="C92" i="2" s="1"/>
  <c r="J94" i="1"/>
  <c r="K94" i="1" s="1"/>
  <c r="I91" i="2" s="1"/>
  <c r="I94" i="1"/>
  <c r="F91" i="2" s="1"/>
  <c r="H94" i="1"/>
  <c r="C91" i="2" s="1"/>
  <c r="G94" i="1"/>
  <c r="J93" i="1"/>
  <c r="K93" i="1" s="1"/>
  <c r="I90" i="2" s="1"/>
  <c r="I93" i="1"/>
  <c r="F90" i="2" s="1"/>
  <c r="G93" i="1"/>
  <c r="H93" i="1" s="1"/>
  <c r="C90" i="2" s="1"/>
  <c r="J92" i="1"/>
  <c r="K92" i="1" s="1"/>
  <c r="I89" i="2" s="1"/>
  <c r="I92" i="1"/>
  <c r="F89" i="2" s="1"/>
  <c r="G92" i="1"/>
  <c r="H92" i="1" s="1"/>
  <c r="C89" i="2" s="1"/>
  <c r="J91" i="1"/>
  <c r="K91" i="1" s="1"/>
  <c r="I88" i="2" s="1"/>
  <c r="I91" i="1"/>
  <c r="F88" i="2" s="1"/>
  <c r="G91" i="1"/>
  <c r="H91" i="1" s="1"/>
  <c r="C88" i="2" s="1"/>
  <c r="J90" i="1"/>
  <c r="K90" i="1" s="1"/>
  <c r="I87" i="2" s="1"/>
  <c r="I90" i="1"/>
  <c r="G90" i="1"/>
  <c r="H90" i="1" s="1"/>
  <c r="C87" i="2" s="1"/>
  <c r="J89" i="1"/>
  <c r="K89" i="1" s="1"/>
  <c r="I86" i="2" s="1"/>
  <c r="I89" i="1"/>
  <c r="F86" i="2" s="1"/>
  <c r="G89" i="1"/>
  <c r="H89" i="1" s="1"/>
  <c r="C86" i="2" s="1"/>
  <c r="J88" i="1"/>
  <c r="K88" i="1" s="1"/>
  <c r="I85" i="2" s="1"/>
  <c r="I88" i="1"/>
  <c r="F85" i="2" s="1"/>
  <c r="G88" i="1"/>
  <c r="H88" i="1" s="1"/>
  <c r="C85" i="2" s="1"/>
  <c r="J87" i="1"/>
  <c r="K87" i="1" s="1"/>
  <c r="I84" i="2" s="1"/>
  <c r="I87" i="1"/>
  <c r="F84" i="2" s="1"/>
  <c r="G87" i="1"/>
  <c r="H87" i="1" s="1"/>
  <c r="C84" i="2" s="1"/>
  <c r="J86" i="1"/>
  <c r="K86" i="1" s="1"/>
  <c r="I83" i="2" s="1"/>
  <c r="I86" i="1"/>
  <c r="F83" i="2" s="1"/>
  <c r="G86" i="1"/>
  <c r="H86" i="1" s="1"/>
  <c r="C83" i="2" s="1"/>
  <c r="K85" i="1"/>
  <c r="I82" i="2" s="1"/>
  <c r="J85" i="1"/>
  <c r="I85" i="1"/>
  <c r="F82" i="2" s="1"/>
  <c r="G85" i="1"/>
  <c r="H85" i="1" s="1"/>
  <c r="C82" i="2" s="1"/>
  <c r="J84" i="1"/>
  <c r="K84" i="1" s="1"/>
  <c r="I81" i="2" s="1"/>
  <c r="I84" i="1"/>
  <c r="F81" i="2" s="1"/>
  <c r="G84" i="1"/>
  <c r="H84" i="1" s="1"/>
  <c r="C81" i="2" s="1"/>
  <c r="J83" i="1"/>
  <c r="K83" i="1" s="1"/>
  <c r="I80" i="2" s="1"/>
  <c r="I83" i="1"/>
  <c r="F80" i="2" s="1"/>
  <c r="G83" i="1"/>
  <c r="H83" i="1" s="1"/>
  <c r="C80" i="2" s="1"/>
  <c r="J82" i="1"/>
  <c r="K82" i="1" s="1"/>
  <c r="I79" i="2" s="1"/>
  <c r="I82" i="1"/>
  <c r="F79" i="2" s="1"/>
  <c r="H82" i="1"/>
  <c r="C79" i="2" s="1"/>
  <c r="G82" i="1"/>
  <c r="J81" i="1"/>
  <c r="K81" i="1" s="1"/>
  <c r="I78" i="2" s="1"/>
  <c r="I81" i="1"/>
  <c r="F78" i="2" s="1"/>
  <c r="G81" i="1"/>
  <c r="H81" i="1" s="1"/>
  <c r="C78" i="2" s="1"/>
  <c r="J80" i="1"/>
  <c r="K80" i="1" s="1"/>
  <c r="I77" i="2" s="1"/>
  <c r="I80" i="1"/>
  <c r="F77" i="2" s="1"/>
  <c r="G80" i="1"/>
  <c r="H80" i="1" s="1"/>
  <c r="C77" i="2" s="1"/>
  <c r="J79" i="1"/>
  <c r="K79" i="1" s="1"/>
  <c r="I76" i="2" s="1"/>
  <c r="I79" i="1"/>
  <c r="F76" i="2" s="1"/>
  <c r="G79" i="1"/>
  <c r="H79" i="1" s="1"/>
  <c r="C76" i="2" s="1"/>
  <c r="J78" i="1"/>
  <c r="K78" i="1" s="1"/>
  <c r="I75" i="2" s="1"/>
  <c r="I78" i="1"/>
  <c r="F75" i="2" s="1"/>
  <c r="G78" i="1"/>
  <c r="H78" i="1" s="1"/>
  <c r="C75" i="2" s="1"/>
  <c r="J77" i="1"/>
  <c r="K77" i="1" s="1"/>
  <c r="I74" i="2" s="1"/>
  <c r="I77" i="1"/>
  <c r="F74" i="2" s="1"/>
  <c r="G77" i="1"/>
  <c r="H77" i="1" s="1"/>
  <c r="C74" i="2" s="1"/>
  <c r="J76" i="1"/>
  <c r="K76" i="1" s="1"/>
  <c r="I73" i="2" s="1"/>
  <c r="I76" i="1"/>
  <c r="F73" i="2" s="1"/>
  <c r="G76" i="1"/>
  <c r="H76" i="1" s="1"/>
  <c r="C73" i="2" s="1"/>
  <c r="J75" i="1"/>
  <c r="K75" i="1" s="1"/>
  <c r="I72" i="2" s="1"/>
  <c r="I75" i="1"/>
  <c r="F72" i="2" s="1"/>
  <c r="H75" i="1"/>
  <c r="C72" i="2" s="1"/>
  <c r="G75" i="1"/>
  <c r="J74" i="1"/>
  <c r="K74" i="1" s="1"/>
  <c r="I71" i="2" s="1"/>
  <c r="I74" i="1"/>
  <c r="F71" i="2" s="1"/>
  <c r="G74" i="1"/>
  <c r="H74" i="1" s="1"/>
  <c r="C71" i="2" s="1"/>
  <c r="K73" i="1"/>
  <c r="I70" i="2" s="1"/>
  <c r="J73" i="1"/>
  <c r="I73" i="1"/>
  <c r="G73" i="1"/>
  <c r="H73" i="1" s="1"/>
  <c r="C70" i="2" s="1"/>
  <c r="J72" i="1"/>
  <c r="K72" i="1" s="1"/>
  <c r="I69" i="2" s="1"/>
  <c r="I72" i="1"/>
  <c r="F69" i="2" s="1"/>
  <c r="G72" i="1"/>
  <c r="H72" i="1" s="1"/>
  <c r="C69" i="2" s="1"/>
  <c r="J71" i="1"/>
  <c r="K71" i="1" s="1"/>
  <c r="I68" i="2" s="1"/>
  <c r="I71" i="1"/>
  <c r="F68" i="2" s="1"/>
  <c r="G71" i="1"/>
  <c r="H71" i="1" s="1"/>
  <c r="C68" i="2" s="1"/>
  <c r="J70" i="1"/>
  <c r="K70" i="1" s="1"/>
  <c r="I67" i="2" s="1"/>
  <c r="I70" i="1"/>
  <c r="F67" i="2" s="1"/>
  <c r="H70" i="1"/>
  <c r="C67" i="2" s="1"/>
  <c r="G70" i="1"/>
  <c r="J69" i="1"/>
  <c r="K69" i="1" s="1"/>
  <c r="I66" i="2" s="1"/>
  <c r="I69" i="1"/>
  <c r="F66" i="2" s="1"/>
  <c r="G69" i="1"/>
  <c r="H69" i="1" s="1"/>
  <c r="C66" i="2" s="1"/>
  <c r="J68" i="1"/>
  <c r="K68" i="1" s="1"/>
  <c r="I65" i="2" s="1"/>
  <c r="I68" i="1"/>
  <c r="F65" i="2" s="1"/>
  <c r="G68" i="1"/>
  <c r="H68" i="1" s="1"/>
  <c r="C65" i="2" s="1"/>
  <c r="J67" i="1"/>
  <c r="K67" i="1" s="1"/>
  <c r="I64" i="2" s="1"/>
  <c r="I67" i="1"/>
  <c r="F64" i="2" s="1"/>
  <c r="G67" i="1"/>
  <c r="H67" i="1" s="1"/>
  <c r="C64" i="2" s="1"/>
  <c r="J66" i="1"/>
  <c r="K66" i="1" s="1"/>
  <c r="I63" i="2" s="1"/>
  <c r="I66" i="1"/>
  <c r="F63" i="2" s="1"/>
  <c r="G66" i="1"/>
  <c r="H66" i="1" s="1"/>
  <c r="C63" i="2" s="1"/>
  <c r="J65" i="1"/>
  <c r="K65" i="1" s="1"/>
  <c r="I62" i="2" s="1"/>
  <c r="I65" i="1"/>
  <c r="F62" i="2" s="1"/>
  <c r="G65" i="1"/>
  <c r="H65" i="1" s="1"/>
  <c r="C62" i="2" s="1"/>
  <c r="J64" i="1"/>
  <c r="K64" i="1" s="1"/>
  <c r="I61" i="2" s="1"/>
  <c r="I64" i="1"/>
  <c r="F61" i="2" s="1"/>
  <c r="G64" i="1"/>
  <c r="H64" i="1" s="1"/>
  <c r="C61" i="2" s="1"/>
  <c r="J63" i="1"/>
  <c r="K63" i="1" s="1"/>
  <c r="I60" i="2" s="1"/>
  <c r="I63" i="1"/>
  <c r="F60" i="2" s="1"/>
  <c r="G63" i="1"/>
  <c r="H63" i="1" s="1"/>
  <c r="C60" i="2" s="1"/>
  <c r="J62" i="1"/>
  <c r="K62" i="1" s="1"/>
  <c r="I59" i="2" s="1"/>
  <c r="I62" i="1"/>
  <c r="F59" i="2" s="1"/>
  <c r="G62" i="1"/>
  <c r="H62" i="1" s="1"/>
  <c r="C59" i="2" s="1"/>
  <c r="K61" i="1"/>
  <c r="I58" i="2" s="1"/>
  <c r="J61" i="1"/>
  <c r="I61" i="1"/>
  <c r="G61" i="1"/>
  <c r="H61" i="1" s="1"/>
  <c r="C58" i="2" s="1"/>
  <c r="J60" i="1"/>
  <c r="K60" i="1" s="1"/>
  <c r="I57" i="2" s="1"/>
  <c r="I60" i="1"/>
  <c r="F57" i="2" s="1"/>
  <c r="G60" i="1"/>
  <c r="H60" i="1" s="1"/>
  <c r="C57" i="2" s="1"/>
  <c r="J59" i="1"/>
  <c r="K59" i="1" s="1"/>
  <c r="I56" i="2" s="1"/>
  <c r="I59" i="1"/>
  <c r="F56" i="2" s="1"/>
  <c r="G59" i="1"/>
  <c r="H59" i="1" s="1"/>
  <c r="C56" i="2" s="1"/>
  <c r="J58" i="1"/>
  <c r="K58" i="1" s="1"/>
  <c r="I55" i="2" s="1"/>
  <c r="I58" i="1"/>
  <c r="F55" i="2" s="1"/>
  <c r="G58" i="1"/>
  <c r="H58" i="1" s="1"/>
  <c r="C55" i="2" s="1"/>
  <c r="J57" i="1"/>
  <c r="K57" i="1" s="1"/>
  <c r="I54" i="2" s="1"/>
  <c r="I57" i="1"/>
  <c r="F54" i="2" s="1"/>
  <c r="G57" i="1"/>
  <c r="H57" i="1" s="1"/>
  <c r="C54" i="2" s="1"/>
  <c r="J56" i="1"/>
  <c r="K56" i="1" s="1"/>
  <c r="I53" i="2" s="1"/>
  <c r="I56" i="1"/>
  <c r="F53" i="2" s="1"/>
  <c r="G56" i="1"/>
  <c r="H56" i="1" s="1"/>
  <c r="C53" i="2" s="1"/>
  <c r="J55" i="1"/>
  <c r="K55" i="1" s="1"/>
  <c r="I52" i="2" s="1"/>
  <c r="I55" i="1"/>
  <c r="F52" i="2" s="1"/>
  <c r="G55" i="1"/>
  <c r="H55" i="1" s="1"/>
  <c r="C52" i="2" s="1"/>
  <c r="J54" i="1"/>
  <c r="K54" i="1" s="1"/>
  <c r="I51" i="2" s="1"/>
  <c r="I54" i="1"/>
  <c r="G54" i="1"/>
  <c r="H54" i="1" s="1"/>
  <c r="C51" i="2" s="1"/>
  <c r="J53" i="1"/>
  <c r="K53" i="1" s="1"/>
  <c r="I50" i="2" s="1"/>
  <c r="I53" i="1"/>
  <c r="F50" i="2" s="1"/>
  <c r="G53" i="1"/>
  <c r="H53" i="1" s="1"/>
  <c r="C50" i="2" s="1"/>
  <c r="J52" i="1"/>
  <c r="K52" i="1" s="1"/>
  <c r="I49" i="2" s="1"/>
  <c r="I52" i="1"/>
  <c r="F49" i="2" s="1"/>
  <c r="G52" i="1"/>
  <c r="H52" i="1" s="1"/>
  <c r="C49" i="2" s="1"/>
  <c r="J51" i="1"/>
  <c r="K51" i="1" s="1"/>
  <c r="I48" i="2" s="1"/>
  <c r="I51" i="1"/>
  <c r="F48" i="2" s="1"/>
  <c r="G51" i="1"/>
  <c r="H51" i="1" s="1"/>
  <c r="C48" i="2" s="1"/>
  <c r="J50" i="1"/>
  <c r="K50" i="1" s="1"/>
  <c r="I47" i="2" s="1"/>
  <c r="I50" i="1"/>
  <c r="F47" i="2" s="1"/>
  <c r="G50" i="1"/>
  <c r="H50" i="1" s="1"/>
  <c r="C47" i="2" s="1"/>
  <c r="K49" i="1"/>
  <c r="I46" i="2" s="1"/>
  <c r="J49" i="1"/>
  <c r="I49" i="1"/>
  <c r="F46" i="2" s="1"/>
  <c r="G49" i="1"/>
  <c r="H49" i="1" s="1"/>
  <c r="C46" i="2" s="1"/>
  <c r="J48" i="1"/>
  <c r="K48" i="1" s="1"/>
  <c r="I45" i="2" s="1"/>
  <c r="I48" i="1"/>
  <c r="F45" i="2" s="1"/>
  <c r="G48" i="1"/>
  <c r="H48" i="1" s="1"/>
  <c r="C45" i="2" s="1"/>
  <c r="K47" i="1"/>
  <c r="I44" i="2" s="1"/>
  <c r="J47" i="1"/>
  <c r="I47" i="1"/>
  <c r="F44" i="2" s="1"/>
  <c r="G47" i="1"/>
  <c r="H47" i="1" s="1"/>
  <c r="C44" i="2" s="1"/>
  <c r="J46" i="1"/>
  <c r="K46" i="1" s="1"/>
  <c r="I43" i="2" s="1"/>
  <c r="I46" i="1"/>
  <c r="F43" i="2" s="1"/>
  <c r="H46" i="1"/>
  <c r="C43" i="2" s="1"/>
  <c r="G46" i="1"/>
  <c r="J45" i="1"/>
  <c r="K45" i="1" s="1"/>
  <c r="I42" i="2" s="1"/>
  <c r="I45" i="1"/>
  <c r="F42" i="2" s="1"/>
  <c r="G45" i="1"/>
  <c r="H45" i="1" s="1"/>
  <c r="C42" i="2" s="1"/>
  <c r="J44" i="1"/>
  <c r="K44" i="1" s="1"/>
  <c r="I41" i="2" s="1"/>
  <c r="I44" i="1"/>
  <c r="F41" i="2" s="1"/>
  <c r="G44" i="1"/>
  <c r="H44" i="1" s="1"/>
  <c r="C41" i="2" s="1"/>
  <c r="J43" i="1"/>
  <c r="K43" i="1" s="1"/>
  <c r="I40" i="2" s="1"/>
  <c r="K40" i="2" s="1"/>
  <c r="I43" i="1"/>
  <c r="F40" i="2" s="1"/>
  <c r="G43" i="1"/>
  <c r="H43" i="1" s="1"/>
  <c r="C40" i="2" s="1"/>
  <c r="J42" i="1"/>
  <c r="K42" i="1" s="1"/>
  <c r="I39" i="2" s="1"/>
  <c r="I42" i="1"/>
  <c r="F39" i="2" s="1"/>
  <c r="G42" i="1"/>
  <c r="H42" i="1" s="1"/>
  <c r="C39" i="2" s="1"/>
  <c r="J41" i="1"/>
  <c r="K41" i="1" s="1"/>
  <c r="I38" i="2" s="1"/>
  <c r="I41" i="1"/>
  <c r="F38" i="2" s="1"/>
  <c r="G41" i="1"/>
  <c r="H41" i="1" s="1"/>
  <c r="C38" i="2" s="1"/>
  <c r="K40" i="1"/>
  <c r="I37" i="2" s="1"/>
  <c r="J40" i="1"/>
  <c r="I40" i="1"/>
  <c r="F37" i="2" s="1"/>
  <c r="H40" i="1"/>
  <c r="C37" i="2" s="1"/>
  <c r="G40" i="1"/>
  <c r="J39" i="1"/>
  <c r="K39" i="1" s="1"/>
  <c r="I36" i="2" s="1"/>
  <c r="I39" i="1"/>
  <c r="F36" i="2" s="1"/>
  <c r="G39" i="1"/>
  <c r="H39" i="1" s="1"/>
  <c r="C36" i="2" s="1"/>
  <c r="J38" i="1"/>
  <c r="K38" i="1" s="1"/>
  <c r="I35" i="2" s="1"/>
  <c r="K35" i="2" s="1"/>
  <c r="I38" i="1"/>
  <c r="F35" i="2" s="1"/>
  <c r="G38" i="1"/>
  <c r="H38" i="1" s="1"/>
  <c r="C35" i="2" s="1"/>
  <c r="E35" i="2" s="1"/>
  <c r="J37" i="1"/>
  <c r="K37" i="1" s="1"/>
  <c r="I34" i="2" s="1"/>
  <c r="I37" i="1"/>
  <c r="G37" i="1"/>
  <c r="H37" i="1" s="1"/>
  <c r="C34" i="2" s="1"/>
  <c r="K36" i="1"/>
  <c r="I33" i="2" s="1"/>
  <c r="J36" i="1"/>
  <c r="I36" i="1"/>
  <c r="F33" i="2" s="1"/>
  <c r="G36" i="1"/>
  <c r="H36" i="1" s="1"/>
  <c r="C33" i="2" s="1"/>
  <c r="J35" i="1"/>
  <c r="K35" i="1" s="1"/>
  <c r="I32" i="2" s="1"/>
  <c r="I35" i="1"/>
  <c r="F32" i="2" s="1"/>
  <c r="G35" i="1"/>
  <c r="H35" i="1" s="1"/>
  <c r="C32" i="2" s="1"/>
  <c r="J34" i="1"/>
  <c r="K34" i="1" s="1"/>
  <c r="I31" i="2" s="1"/>
  <c r="I34" i="1"/>
  <c r="F31" i="2" s="1"/>
  <c r="H34" i="1"/>
  <c r="C31" i="2" s="1"/>
  <c r="G34" i="1"/>
  <c r="J33" i="1"/>
  <c r="K33" i="1" s="1"/>
  <c r="I30" i="2" s="1"/>
  <c r="I33" i="1"/>
  <c r="F30" i="2" s="1"/>
  <c r="G33" i="1"/>
  <c r="H33" i="1" s="1"/>
  <c r="C30" i="2" s="1"/>
  <c r="J32" i="1"/>
  <c r="K32" i="1" s="1"/>
  <c r="I29" i="2" s="1"/>
  <c r="I32" i="1"/>
  <c r="F29" i="2" s="1"/>
  <c r="G32" i="1"/>
  <c r="H32" i="1" s="1"/>
  <c r="C29" i="2" s="1"/>
  <c r="J31" i="1"/>
  <c r="I31" i="1"/>
  <c r="F28" i="2" s="1"/>
  <c r="G31" i="1"/>
  <c r="H31" i="1" s="1"/>
  <c r="C28" i="2" s="1"/>
  <c r="I30" i="1"/>
  <c r="F27" i="2" s="1"/>
  <c r="G30" i="1"/>
  <c r="I29" i="1"/>
  <c r="I28" i="1"/>
  <c r="F25" i="2" s="1"/>
  <c r="I27" i="1"/>
  <c r="F24" i="2" s="1"/>
  <c r="I26" i="1"/>
  <c r="F23" i="2" s="1"/>
  <c r="I25" i="1"/>
  <c r="F22" i="2" s="1"/>
  <c r="I24" i="1"/>
  <c r="I23" i="1"/>
  <c r="F20" i="2" s="1"/>
  <c r="I22" i="1"/>
  <c r="I21" i="1"/>
  <c r="F18" i="2" s="1"/>
  <c r="I20" i="1"/>
  <c r="F17" i="2" s="1"/>
  <c r="I19" i="1"/>
  <c r="F16" i="2" s="1"/>
  <c r="I18" i="1"/>
  <c r="F15" i="2" s="1"/>
  <c r="I17" i="1"/>
  <c r="F14" i="2" s="1"/>
  <c r="I16" i="1"/>
  <c r="F13" i="2" s="1"/>
  <c r="I15" i="1"/>
  <c r="F12" i="2" s="1"/>
  <c r="I14" i="1"/>
  <c r="F11" i="2" s="1"/>
  <c r="I13" i="1"/>
  <c r="F10" i="2" s="1"/>
  <c r="I12" i="1"/>
  <c r="F9" i="2" s="1"/>
  <c r="I11" i="1"/>
  <c r="F8" i="2" s="1"/>
  <c r="I10" i="1"/>
  <c r="F7" i="2" s="1"/>
  <c r="I9" i="1"/>
  <c r="F6" i="2" s="1"/>
  <c r="I8" i="1"/>
  <c r="F5" i="2" s="1"/>
  <c r="I7" i="1"/>
  <c r="F4" i="2" s="1"/>
  <c r="I6" i="1"/>
  <c r="F3" i="2" s="1"/>
  <c r="E134" i="2" l="1"/>
  <c r="L124" i="2"/>
  <c r="D123" i="2"/>
  <c r="D122" i="2"/>
  <c r="H49" i="2"/>
  <c r="E122" i="2"/>
  <c r="E132" i="2"/>
  <c r="L122" i="2"/>
  <c r="N134" i="2" s="1"/>
  <c r="J25" i="2"/>
  <c r="J26" i="2"/>
  <c r="J121" i="2"/>
  <c r="J122" i="2"/>
  <c r="K133" i="2"/>
  <c r="H32" i="2"/>
  <c r="H30" i="2"/>
  <c r="K121" i="2"/>
  <c r="L54" i="2"/>
  <c r="L78" i="2"/>
  <c r="N78" i="2" s="1"/>
  <c r="E133" i="2"/>
  <c r="D121" i="2"/>
  <c r="L123" i="2"/>
  <c r="H47" i="2"/>
  <c r="K22" i="2"/>
  <c r="L91" i="2"/>
  <c r="M91" i="2" s="1"/>
  <c r="J9" i="2"/>
  <c r="L68" i="2"/>
  <c r="L92" i="2"/>
  <c r="G11" i="2"/>
  <c r="E24" i="2"/>
  <c r="K19" i="2"/>
  <c r="L15" i="2"/>
  <c r="J13" i="2"/>
  <c r="H101" i="2"/>
  <c r="J19" i="2"/>
  <c r="G14" i="2"/>
  <c r="H38" i="2"/>
  <c r="G103" i="2"/>
  <c r="L72" i="2"/>
  <c r="J120" i="2"/>
  <c r="K131" i="2"/>
  <c r="H36" i="2"/>
  <c r="J39" i="2"/>
  <c r="L79" i="2"/>
  <c r="K15" i="2"/>
  <c r="K29" i="2"/>
  <c r="G104" i="2"/>
  <c r="J20" i="2"/>
  <c r="L66" i="2"/>
  <c r="N66" i="2" s="1"/>
  <c r="L90" i="2"/>
  <c r="K115" i="2"/>
  <c r="K127" i="2"/>
  <c r="L121" i="2"/>
  <c r="N133" i="2" s="1"/>
  <c r="D120" i="2"/>
  <c r="E20" i="2"/>
  <c r="H46" i="2"/>
  <c r="H119" i="2"/>
  <c r="G120" i="2"/>
  <c r="G4" i="2"/>
  <c r="L12" i="2"/>
  <c r="H31" i="2"/>
  <c r="K34" i="2"/>
  <c r="K36" i="2"/>
  <c r="E38" i="2"/>
  <c r="H43" i="2"/>
  <c r="L52" i="2"/>
  <c r="L57" i="2"/>
  <c r="M58" i="2" s="1"/>
  <c r="L86" i="2"/>
  <c r="L96" i="2"/>
  <c r="H115" i="2"/>
  <c r="H127" i="2"/>
  <c r="K20" i="2"/>
  <c r="J11" i="2"/>
  <c r="L16" i="2"/>
  <c r="K28" i="2"/>
  <c r="H42" i="2"/>
  <c r="K45" i="2"/>
  <c r="L56" i="2"/>
  <c r="N68" i="2" s="1"/>
  <c r="L61" i="2"/>
  <c r="N73" i="2" s="1"/>
  <c r="L73" i="2"/>
  <c r="L85" i="2"/>
  <c r="L95" i="2"/>
  <c r="G109" i="2"/>
  <c r="H121" i="2"/>
  <c r="J6" i="2"/>
  <c r="G12" i="2"/>
  <c r="K26" i="2"/>
  <c r="E23" i="2"/>
  <c r="H37" i="2"/>
  <c r="L75" i="2"/>
  <c r="H117" i="2"/>
  <c r="H129" i="2"/>
  <c r="G7" i="2"/>
  <c r="K42" i="2"/>
  <c r="L63" i="2"/>
  <c r="G108" i="2"/>
  <c r="H120" i="2"/>
  <c r="H116" i="2"/>
  <c r="H128" i="2"/>
  <c r="D21" i="2"/>
  <c r="E29" i="2"/>
  <c r="K47" i="2"/>
  <c r="L60" i="2"/>
  <c r="L70" i="2"/>
  <c r="L82" i="2"/>
  <c r="L84" i="2"/>
  <c r="N84" i="2" s="1"/>
  <c r="L87" i="2"/>
  <c r="L94" i="2"/>
  <c r="L97" i="2"/>
  <c r="G102" i="2"/>
  <c r="H118" i="2"/>
  <c r="D13" i="2"/>
  <c r="G15" i="2"/>
  <c r="J27" i="2"/>
  <c r="L120" i="2"/>
  <c r="N132" i="2" s="1"/>
  <c r="E41" i="2"/>
  <c r="J49" i="2"/>
  <c r="K49" i="2"/>
  <c r="L67" i="2"/>
  <c r="H23" i="2"/>
  <c r="L32" i="2"/>
  <c r="N32" i="2" s="1"/>
  <c r="E30" i="2"/>
  <c r="D30" i="2"/>
  <c r="J31" i="2"/>
  <c r="K31" i="2"/>
  <c r="L44" i="2"/>
  <c r="D42" i="2"/>
  <c r="E42" i="2"/>
  <c r="J43" i="2"/>
  <c r="K43" i="2"/>
  <c r="K38" i="2"/>
  <c r="J38" i="2"/>
  <c r="E47" i="2"/>
  <c r="G8" i="2"/>
  <c r="G9" i="2"/>
  <c r="K32" i="2"/>
  <c r="J32" i="2"/>
  <c r="L38" i="2"/>
  <c r="D36" i="2"/>
  <c r="E36" i="2"/>
  <c r="L50" i="2"/>
  <c r="E48" i="2"/>
  <c r="D48" i="2"/>
  <c r="G5" i="2"/>
  <c r="H35" i="2"/>
  <c r="K46" i="2"/>
  <c r="G100" i="2"/>
  <c r="G116" i="2"/>
  <c r="J5" i="2"/>
  <c r="D10" i="2"/>
  <c r="H44" i="2"/>
  <c r="H48" i="2"/>
  <c r="L69" i="2"/>
  <c r="L81" i="2"/>
  <c r="L93" i="2"/>
  <c r="G106" i="2"/>
  <c r="G118" i="2"/>
  <c r="D6" i="2"/>
  <c r="L8" i="2"/>
  <c r="J16" i="2"/>
  <c r="E18" i="2"/>
  <c r="H34" i="2"/>
  <c r="K30" i="2"/>
  <c r="H40" i="2"/>
  <c r="K41" i="2"/>
  <c r="L45" i="2"/>
  <c r="K48" i="2"/>
  <c r="L59" i="2"/>
  <c r="L65" i="2"/>
  <c r="L83" i="2"/>
  <c r="L89" i="2"/>
  <c r="G6" i="2"/>
  <c r="L13" i="2"/>
  <c r="H18" i="2"/>
  <c r="K21" i="2"/>
  <c r="L62" i="2"/>
  <c r="L80" i="2"/>
  <c r="N92" i="2" s="1"/>
  <c r="H112" i="2"/>
  <c r="G112" i="2"/>
  <c r="D9" i="2"/>
  <c r="L11" i="2"/>
  <c r="G110" i="2"/>
  <c r="L51" i="2"/>
  <c r="L58" i="2"/>
  <c r="L64" i="2"/>
  <c r="M64" i="2" s="1"/>
  <c r="L76" i="2"/>
  <c r="L88" i="2"/>
  <c r="M89" i="2" s="1"/>
  <c r="H114" i="2"/>
  <c r="G114" i="2"/>
  <c r="G115" i="2"/>
  <c r="G117" i="2"/>
  <c r="K25" i="2"/>
  <c r="G113" i="2"/>
  <c r="H22" i="2"/>
  <c r="J33" i="2"/>
  <c r="J37" i="2"/>
  <c r="K37" i="2"/>
  <c r="L33" i="2"/>
  <c r="L5" i="2"/>
  <c r="M5" i="2" s="1"/>
  <c r="L7" i="2"/>
  <c r="J7" i="2"/>
  <c r="H24" i="2"/>
  <c r="E26" i="2"/>
  <c r="H28" i="2"/>
  <c r="H41" i="2"/>
  <c r="K44" i="2"/>
  <c r="J44" i="2"/>
  <c r="L39" i="2"/>
  <c r="H111" i="2"/>
  <c r="D4" i="2"/>
  <c r="J8" i="2"/>
  <c r="J14" i="2"/>
  <c r="L20" i="2"/>
  <c r="N20" i="2" s="1"/>
  <c r="L26" i="2"/>
  <c r="G111" i="2"/>
  <c r="G13" i="2"/>
  <c r="H33" i="2"/>
  <c r="H39" i="2"/>
  <c r="H45" i="2"/>
  <c r="E15" i="2"/>
  <c r="D18" i="2"/>
  <c r="D24" i="2"/>
  <c r="H107" i="2"/>
  <c r="G101" i="2"/>
  <c r="J12" i="2"/>
  <c r="L18" i="2"/>
  <c r="H113" i="2"/>
  <c r="G119" i="2"/>
  <c r="J4" i="2"/>
  <c r="L10" i="2"/>
  <c r="J10" i="2"/>
  <c r="D12" i="2"/>
  <c r="L14" i="2"/>
  <c r="M14" i="2" s="1"/>
  <c r="K17" i="2"/>
  <c r="L21" i="2"/>
  <c r="K23" i="2"/>
  <c r="L27" i="2"/>
  <c r="M51" i="2"/>
  <c r="N16" i="2"/>
  <c r="L34" i="2"/>
  <c r="D37" i="2"/>
  <c r="L46" i="2"/>
  <c r="D50" i="2"/>
  <c r="K69" i="2"/>
  <c r="J69" i="2"/>
  <c r="K109" i="2"/>
  <c r="J109" i="2"/>
  <c r="H17" i="2"/>
  <c r="G17" i="2"/>
  <c r="J21" i="2"/>
  <c r="D25" i="2"/>
  <c r="J45" i="2"/>
  <c r="D49" i="2"/>
  <c r="D8" i="2"/>
  <c r="D11" i="2"/>
  <c r="D14" i="2"/>
  <c r="H15" i="2"/>
  <c r="D16" i="2"/>
  <c r="J17" i="2"/>
  <c r="E19" i="2"/>
  <c r="J22" i="2"/>
  <c r="E25" i="2"/>
  <c r="D26" i="2"/>
  <c r="L29" i="2"/>
  <c r="K27" i="2"/>
  <c r="J28" i="2"/>
  <c r="E31" i="2"/>
  <c r="D32" i="2"/>
  <c r="L35" i="2"/>
  <c r="K33" i="2"/>
  <c r="J34" i="2"/>
  <c r="E37" i="2"/>
  <c r="D38" i="2"/>
  <c r="L41" i="2"/>
  <c r="K39" i="2"/>
  <c r="J40" i="2"/>
  <c r="E43" i="2"/>
  <c r="D44" i="2"/>
  <c r="L47" i="2"/>
  <c r="J46" i="2"/>
  <c r="E49" i="2"/>
  <c r="E50" i="2"/>
  <c r="H63" i="2"/>
  <c r="G63" i="2"/>
  <c r="K66" i="2"/>
  <c r="J66" i="2"/>
  <c r="E68" i="2"/>
  <c r="D68" i="2"/>
  <c r="H51" i="2"/>
  <c r="G51" i="2"/>
  <c r="D19" i="2"/>
  <c r="K51" i="2"/>
  <c r="J51" i="2"/>
  <c r="H66" i="2"/>
  <c r="G66" i="2"/>
  <c r="D5" i="2"/>
  <c r="G10" i="2"/>
  <c r="L6" i="2"/>
  <c r="L9" i="2"/>
  <c r="M9" i="2" s="1"/>
  <c r="E16" i="2"/>
  <c r="L19" i="2"/>
  <c r="H19" i="2"/>
  <c r="L24" i="2"/>
  <c r="J23" i="2"/>
  <c r="H25" i="2"/>
  <c r="D27" i="2"/>
  <c r="L30" i="2"/>
  <c r="J29" i="2"/>
  <c r="E32" i="2"/>
  <c r="D33" i="2"/>
  <c r="L36" i="2"/>
  <c r="J35" i="2"/>
  <c r="D39" i="2"/>
  <c r="L42" i="2"/>
  <c r="J41" i="2"/>
  <c r="E44" i="2"/>
  <c r="D45" i="2"/>
  <c r="L48" i="2"/>
  <c r="J47" i="2"/>
  <c r="H50" i="2"/>
  <c r="G50" i="2"/>
  <c r="H60" i="2"/>
  <c r="G60" i="2"/>
  <c r="M61" i="2"/>
  <c r="K63" i="2"/>
  <c r="J63" i="2"/>
  <c r="E65" i="2"/>
  <c r="D65" i="2"/>
  <c r="N85" i="2"/>
  <c r="N88" i="2"/>
  <c r="N91" i="2"/>
  <c r="L22" i="2"/>
  <c r="L28" i="2"/>
  <c r="H29" i="2"/>
  <c r="L40" i="2"/>
  <c r="N52" i="2" s="1"/>
  <c r="E53" i="2"/>
  <c r="D53" i="2"/>
  <c r="L23" i="2"/>
  <c r="D15" i="2"/>
  <c r="J15" i="2"/>
  <c r="H16" i="2"/>
  <c r="G16" i="2"/>
  <c r="D17" i="2"/>
  <c r="L17" i="2"/>
  <c r="J18" i="2"/>
  <c r="H20" i="2"/>
  <c r="E21" i="2"/>
  <c r="D22" i="2"/>
  <c r="L25" i="2"/>
  <c r="J24" i="2"/>
  <c r="H26" i="2"/>
  <c r="E27" i="2"/>
  <c r="D28" i="2"/>
  <c r="L31" i="2"/>
  <c r="J30" i="2"/>
  <c r="E33" i="2"/>
  <c r="D34" i="2"/>
  <c r="L37" i="2"/>
  <c r="J36" i="2"/>
  <c r="E39" i="2"/>
  <c r="D40" i="2"/>
  <c r="L43" i="2"/>
  <c r="J42" i="2"/>
  <c r="E45" i="2"/>
  <c r="D46" i="2"/>
  <c r="L49" i="2"/>
  <c r="J48" i="2"/>
  <c r="J50" i="2"/>
  <c r="K50" i="2"/>
  <c r="H57" i="2"/>
  <c r="G57" i="2"/>
  <c r="K60" i="2"/>
  <c r="J60" i="2"/>
  <c r="E62" i="2"/>
  <c r="D62" i="2"/>
  <c r="H75" i="2"/>
  <c r="G75" i="2"/>
  <c r="L77" i="2"/>
  <c r="K54" i="2"/>
  <c r="J54" i="2"/>
  <c r="D31" i="2"/>
  <c r="D43" i="2"/>
  <c r="D20" i="2"/>
  <c r="E17" i="2"/>
  <c r="K18" i="2"/>
  <c r="H21" i="2"/>
  <c r="E22" i="2"/>
  <c r="D23" i="2"/>
  <c r="K24" i="2"/>
  <c r="H27" i="2"/>
  <c r="E28" i="2"/>
  <c r="D29" i="2"/>
  <c r="E34" i="2"/>
  <c r="D35" i="2"/>
  <c r="E40" i="2"/>
  <c r="D41" i="2"/>
  <c r="E46" i="2"/>
  <c r="D47" i="2"/>
  <c r="L53" i="2"/>
  <c r="M54" i="2" s="1"/>
  <c r="H54" i="2"/>
  <c r="G54" i="2"/>
  <c r="L55" i="2"/>
  <c r="K57" i="2"/>
  <c r="J57" i="2"/>
  <c r="E59" i="2"/>
  <c r="D59" i="2"/>
  <c r="L71" i="2"/>
  <c r="M72" i="2" s="1"/>
  <c r="H72" i="2"/>
  <c r="G72" i="2"/>
  <c r="L74" i="2"/>
  <c r="N15" i="2"/>
  <c r="M39" i="2"/>
  <c r="E56" i="2"/>
  <c r="D56" i="2"/>
  <c r="H69" i="2"/>
  <c r="G69" i="2"/>
  <c r="E71" i="2"/>
  <c r="D71" i="2"/>
  <c r="K72" i="2"/>
  <c r="E74" i="2"/>
  <c r="K75" i="2"/>
  <c r="E77" i="2"/>
  <c r="H53" i="2"/>
  <c r="G53" i="2"/>
  <c r="H56" i="2"/>
  <c r="G56" i="2"/>
  <c r="H59" i="2"/>
  <c r="G59" i="2"/>
  <c r="H62" i="2"/>
  <c r="G62" i="2"/>
  <c r="H65" i="2"/>
  <c r="G65" i="2"/>
  <c r="M66" i="2"/>
  <c r="H68" i="2"/>
  <c r="G68" i="2"/>
  <c r="M69" i="2"/>
  <c r="H71" i="2"/>
  <c r="G71" i="2"/>
  <c r="N72" i="2"/>
  <c r="H74" i="2"/>
  <c r="G74" i="2"/>
  <c r="H77" i="2"/>
  <c r="G77" i="2"/>
  <c r="N90" i="2"/>
  <c r="M90" i="2"/>
  <c r="E100" i="2"/>
  <c r="D100" i="2"/>
  <c r="L102" i="2"/>
  <c r="E52" i="2"/>
  <c r="D52" i="2"/>
  <c r="K53" i="2"/>
  <c r="J53" i="2"/>
  <c r="E55" i="2"/>
  <c r="D55" i="2"/>
  <c r="K56" i="2"/>
  <c r="J56" i="2"/>
  <c r="E58" i="2"/>
  <c r="D58" i="2"/>
  <c r="K59" i="2"/>
  <c r="J59" i="2"/>
  <c r="E61" i="2"/>
  <c r="D61" i="2"/>
  <c r="K62" i="2"/>
  <c r="J62" i="2"/>
  <c r="E64" i="2"/>
  <c r="D64" i="2"/>
  <c r="K65" i="2"/>
  <c r="J65" i="2"/>
  <c r="E67" i="2"/>
  <c r="D67" i="2"/>
  <c r="K68" i="2"/>
  <c r="J68" i="2"/>
  <c r="E70" i="2"/>
  <c r="D70" i="2"/>
  <c r="K71" i="2"/>
  <c r="J71" i="2"/>
  <c r="E73" i="2"/>
  <c r="K74" i="2"/>
  <c r="E76" i="2"/>
  <c r="K77" i="2"/>
  <c r="E106" i="2"/>
  <c r="D106" i="2"/>
  <c r="L108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H52" i="2"/>
  <c r="G52" i="2"/>
  <c r="H55" i="2"/>
  <c r="G55" i="2"/>
  <c r="H58" i="2"/>
  <c r="G58" i="2"/>
  <c r="H61" i="2"/>
  <c r="G61" i="2"/>
  <c r="H64" i="2"/>
  <c r="G64" i="2"/>
  <c r="H67" i="2"/>
  <c r="G67" i="2"/>
  <c r="H70" i="2"/>
  <c r="G70" i="2"/>
  <c r="H73" i="2"/>
  <c r="G73" i="2"/>
  <c r="H76" i="2"/>
  <c r="G76" i="2"/>
  <c r="M83" i="2"/>
  <c r="M86" i="2"/>
  <c r="E112" i="2"/>
  <c r="D112" i="2"/>
  <c r="L114" i="2"/>
  <c r="N126" i="2" s="1"/>
  <c r="E51" i="2"/>
  <c r="D51" i="2"/>
  <c r="K52" i="2"/>
  <c r="J52" i="2"/>
  <c r="E54" i="2"/>
  <c r="D54" i="2"/>
  <c r="K55" i="2"/>
  <c r="J55" i="2"/>
  <c r="E57" i="2"/>
  <c r="D57" i="2"/>
  <c r="K58" i="2"/>
  <c r="J58" i="2"/>
  <c r="E60" i="2"/>
  <c r="D60" i="2"/>
  <c r="K61" i="2"/>
  <c r="J61" i="2"/>
  <c r="E63" i="2"/>
  <c r="D63" i="2"/>
  <c r="K64" i="2"/>
  <c r="J64" i="2"/>
  <c r="E66" i="2"/>
  <c r="D66" i="2"/>
  <c r="K67" i="2"/>
  <c r="J67" i="2"/>
  <c r="E69" i="2"/>
  <c r="D69" i="2"/>
  <c r="K70" i="2"/>
  <c r="J70" i="2"/>
  <c r="E72" i="2"/>
  <c r="D72" i="2"/>
  <c r="K73" i="2"/>
  <c r="E75" i="2"/>
  <c r="K76" i="2"/>
  <c r="K103" i="2"/>
  <c r="J103" i="2"/>
  <c r="E118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G99" i="2"/>
  <c r="K100" i="2"/>
  <c r="J100" i="2"/>
  <c r="E103" i="2"/>
  <c r="D103" i="2"/>
  <c r="L105" i="2"/>
  <c r="H104" i="2"/>
  <c r="K106" i="2"/>
  <c r="J106" i="2"/>
  <c r="E109" i="2"/>
  <c r="D109" i="2"/>
  <c r="L111" i="2"/>
  <c r="N123" i="2" s="1"/>
  <c r="H110" i="2"/>
  <c r="K112" i="2"/>
  <c r="J112" i="2"/>
  <c r="E115" i="2"/>
  <c r="K118" i="2"/>
  <c r="J72" i="2"/>
  <c r="D73" i="2"/>
  <c r="J73" i="2"/>
  <c r="D74" i="2"/>
  <c r="J74" i="2"/>
  <c r="D75" i="2"/>
  <c r="J75" i="2"/>
  <c r="D76" i="2"/>
  <c r="J76" i="2"/>
  <c r="D77" i="2"/>
  <c r="J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K99" i="2"/>
  <c r="J99" i="2"/>
  <c r="E102" i="2"/>
  <c r="D102" i="2"/>
  <c r="L104" i="2"/>
  <c r="H103" i="2"/>
  <c r="K105" i="2"/>
  <c r="J105" i="2"/>
  <c r="E108" i="2"/>
  <c r="D108" i="2"/>
  <c r="L110" i="2"/>
  <c r="N122" i="2" s="1"/>
  <c r="H109" i="2"/>
  <c r="K111" i="2"/>
  <c r="J111" i="2"/>
  <c r="E114" i="2"/>
  <c r="D114" i="2"/>
  <c r="L116" i="2"/>
  <c r="N128" i="2" s="1"/>
  <c r="K117" i="2"/>
  <c r="K78" i="2"/>
  <c r="J78" i="2"/>
  <c r="K79" i="2"/>
  <c r="J79" i="2"/>
  <c r="K80" i="2"/>
  <c r="J80" i="2"/>
  <c r="K81" i="2"/>
  <c r="J81" i="2"/>
  <c r="K82" i="2"/>
  <c r="J82" i="2"/>
  <c r="K83" i="2"/>
  <c r="J83" i="2"/>
  <c r="K84" i="2"/>
  <c r="J84" i="2"/>
  <c r="K85" i="2"/>
  <c r="J85" i="2"/>
  <c r="K86" i="2"/>
  <c r="J86" i="2"/>
  <c r="K87" i="2"/>
  <c r="J87" i="2"/>
  <c r="K88" i="2"/>
  <c r="J88" i="2"/>
  <c r="K89" i="2"/>
  <c r="J89" i="2"/>
  <c r="K90" i="2"/>
  <c r="J90" i="2"/>
  <c r="K91" i="2"/>
  <c r="J91" i="2"/>
  <c r="K92" i="2"/>
  <c r="J92" i="2"/>
  <c r="K93" i="2"/>
  <c r="J93" i="2"/>
  <c r="K94" i="2"/>
  <c r="J94" i="2"/>
  <c r="K95" i="2"/>
  <c r="J95" i="2"/>
  <c r="K96" i="2"/>
  <c r="J96" i="2"/>
  <c r="K97" i="2"/>
  <c r="J97" i="2"/>
  <c r="K98" i="2"/>
  <c r="J98" i="2"/>
  <c r="E101" i="2"/>
  <c r="D101" i="2"/>
  <c r="L103" i="2"/>
  <c r="H102" i="2"/>
  <c r="K104" i="2"/>
  <c r="J104" i="2"/>
  <c r="E107" i="2"/>
  <c r="D107" i="2"/>
  <c r="L109" i="2"/>
  <c r="H108" i="2"/>
  <c r="K110" i="2"/>
  <c r="J110" i="2"/>
  <c r="E113" i="2"/>
  <c r="D113" i="2"/>
  <c r="L115" i="2"/>
  <c r="N127" i="2" s="1"/>
  <c r="K116" i="2"/>
  <c r="E119" i="2"/>
  <c r="E99" i="2"/>
  <c r="D99" i="2"/>
  <c r="L101" i="2"/>
  <c r="H100" i="2"/>
  <c r="K102" i="2"/>
  <c r="J102" i="2"/>
  <c r="E105" i="2"/>
  <c r="D105" i="2"/>
  <c r="L107" i="2"/>
  <c r="H106" i="2"/>
  <c r="K108" i="2"/>
  <c r="J108" i="2"/>
  <c r="E111" i="2"/>
  <c r="D111" i="2"/>
  <c r="L113" i="2"/>
  <c r="N125" i="2" s="1"/>
  <c r="K114" i="2"/>
  <c r="E117" i="2"/>
  <c r="E78" i="2"/>
  <c r="D78" i="2"/>
  <c r="E79" i="2"/>
  <c r="D79" i="2"/>
  <c r="E80" i="2"/>
  <c r="D80" i="2"/>
  <c r="E81" i="2"/>
  <c r="D81" i="2"/>
  <c r="E82" i="2"/>
  <c r="D82" i="2"/>
  <c r="E83" i="2"/>
  <c r="D83" i="2"/>
  <c r="E84" i="2"/>
  <c r="D84" i="2"/>
  <c r="E85" i="2"/>
  <c r="D85" i="2"/>
  <c r="E86" i="2"/>
  <c r="D86" i="2"/>
  <c r="E87" i="2"/>
  <c r="D87" i="2"/>
  <c r="E88" i="2"/>
  <c r="D88" i="2"/>
  <c r="E89" i="2"/>
  <c r="D89" i="2"/>
  <c r="E90" i="2"/>
  <c r="D90" i="2"/>
  <c r="E91" i="2"/>
  <c r="D91" i="2"/>
  <c r="E92" i="2"/>
  <c r="D92" i="2"/>
  <c r="E93" i="2"/>
  <c r="D93" i="2"/>
  <c r="E94" i="2"/>
  <c r="D94" i="2"/>
  <c r="E95" i="2"/>
  <c r="D95" i="2"/>
  <c r="E96" i="2"/>
  <c r="D96" i="2"/>
  <c r="L98" i="2"/>
  <c r="E97" i="2"/>
  <c r="D97" i="2"/>
  <c r="L99" i="2"/>
  <c r="E98" i="2"/>
  <c r="D98" i="2"/>
  <c r="L100" i="2"/>
  <c r="H99" i="2"/>
  <c r="K101" i="2"/>
  <c r="J101" i="2"/>
  <c r="E104" i="2"/>
  <c r="D104" i="2"/>
  <c r="L106" i="2"/>
  <c r="H105" i="2"/>
  <c r="K107" i="2"/>
  <c r="J107" i="2"/>
  <c r="E110" i="2"/>
  <c r="D110" i="2"/>
  <c r="L112" i="2"/>
  <c r="N124" i="2" s="1"/>
  <c r="K113" i="2"/>
  <c r="J113" i="2"/>
  <c r="E116" i="2"/>
  <c r="K119" i="2"/>
  <c r="L117" i="2"/>
  <c r="N129" i="2" s="1"/>
  <c r="L118" i="2"/>
  <c r="N130" i="2" s="1"/>
  <c r="L119" i="2"/>
  <c r="N131" i="2" s="1"/>
  <c r="J114" i="2"/>
  <c r="D115" i="2"/>
  <c r="J115" i="2"/>
  <c r="D116" i="2"/>
  <c r="J116" i="2"/>
  <c r="D117" i="2"/>
  <c r="J117" i="2"/>
  <c r="D118" i="2"/>
  <c r="J118" i="2"/>
  <c r="D119" i="2"/>
  <c r="J119" i="2"/>
  <c r="N83" i="2" l="1"/>
  <c r="M92" i="2"/>
  <c r="M57" i="2"/>
  <c r="M67" i="2"/>
  <c r="N57" i="2"/>
  <c r="N81" i="2"/>
  <c r="M96" i="2"/>
  <c r="N135" i="2"/>
  <c r="M123" i="2"/>
  <c r="N44" i="2"/>
  <c r="N54" i="2"/>
  <c r="N136" i="2"/>
  <c r="M125" i="2"/>
  <c r="M124" i="2"/>
  <c r="M63" i="2"/>
  <c r="M73" i="2"/>
  <c r="M80" i="2"/>
  <c r="M16" i="2"/>
  <c r="N27" i="2"/>
  <c r="N82" i="2"/>
  <c r="M85" i="2"/>
  <c r="N96" i="2"/>
  <c r="M79" i="2"/>
  <c r="M82" i="2"/>
  <c r="M81" i="2"/>
  <c r="N62" i="2"/>
  <c r="M21" i="2"/>
  <c r="N80" i="2"/>
  <c r="M27" i="2"/>
  <c r="M50" i="2"/>
  <c r="M97" i="2"/>
  <c r="N51" i="2"/>
  <c r="N97" i="2"/>
  <c r="N95" i="2"/>
  <c r="M60" i="2"/>
  <c r="N94" i="2"/>
  <c r="M87" i="2"/>
  <c r="N63" i="2"/>
  <c r="M13" i="2"/>
  <c r="M84" i="2"/>
  <c r="N76" i="2"/>
  <c r="M38" i="2"/>
  <c r="N75" i="2"/>
  <c r="M52" i="2"/>
  <c r="M68" i="2"/>
  <c r="M88" i="2"/>
  <c r="M65" i="2"/>
  <c r="N26" i="2"/>
  <c r="M75" i="2"/>
  <c r="M45" i="2"/>
  <c r="N50" i="2"/>
  <c r="N64" i="2"/>
  <c r="N33" i="2"/>
  <c r="M12" i="2"/>
  <c r="M33" i="2"/>
  <c r="M120" i="2"/>
  <c r="N120" i="2"/>
  <c r="M95" i="2"/>
  <c r="N56" i="2"/>
  <c r="N59" i="2"/>
  <c r="M6" i="2"/>
  <c r="M94" i="2"/>
  <c r="M121" i="2"/>
  <c r="N121" i="2"/>
  <c r="M122" i="2"/>
  <c r="N87" i="2"/>
  <c r="M76" i="2"/>
  <c r="N38" i="2"/>
  <c r="M59" i="2"/>
  <c r="M20" i="2"/>
  <c r="M70" i="2"/>
  <c r="N69" i="2"/>
  <c r="N45" i="2"/>
  <c r="M32" i="2"/>
  <c r="M26" i="2"/>
  <c r="N58" i="2"/>
  <c r="M8" i="2"/>
  <c r="M93" i="2"/>
  <c r="N39" i="2"/>
  <c r="N79" i="2"/>
  <c r="M62" i="2"/>
  <c r="M11" i="2"/>
  <c r="N93" i="2"/>
  <c r="M15" i="2"/>
  <c r="N70" i="2"/>
  <c r="N115" i="2"/>
  <c r="M115" i="2"/>
  <c r="N109" i="2"/>
  <c r="M109" i="2"/>
  <c r="N103" i="2"/>
  <c r="M103" i="2"/>
  <c r="N108" i="2"/>
  <c r="M108" i="2"/>
  <c r="N74" i="2"/>
  <c r="M74" i="2"/>
  <c r="N77" i="2"/>
  <c r="M77" i="2"/>
  <c r="N43" i="2"/>
  <c r="M43" i="2"/>
  <c r="N17" i="2"/>
  <c r="M17" i="2"/>
  <c r="N23" i="2"/>
  <c r="M23" i="2"/>
  <c r="N22" i="2"/>
  <c r="M22" i="2"/>
  <c r="N48" i="2"/>
  <c r="M48" i="2"/>
  <c r="N34" i="2"/>
  <c r="M34" i="2"/>
  <c r="N114" i="2"/>
  <c r="M114" i="2"/>
  <c r="N25" i="2"/>
  <c r="M25" i="2"/>
  <c r="N36" i="2"/>
  <c r="M36" i="2"/>
  <c r="M18" i="2"/>
  <c r="N101" i="2"/>
  <c r="M101" i="2"/>
  <c r="N112" i="2"/>
  <c r="M112" i="2"/>
  <c r="N100" i="2"/>
  <c r="M100" i="2"/>
  <c r="M78" i="2"/>
  <c r="N55" i="2"/>
  <c r="M55" i="2"/>
  <c r="N49" i="2"/>
  <c r="M49" i="2"/>
  <c r="N31" i="2"/>
  <c r="M31" i="2"/>
  <c r="N29" i="2"/>
  <c r="M29" i="2"/>
  <c r="N67" i="2"/>
  <c r="N18" i="2"/>
  <c r="N119" i="2"/>
  <c r="M119" i="2"/>
  <c r="N113" i="2"/>
  <c r="M113" i="2"/>
  <c r="N118" i="2"/>
  <c r="M118" i="2"/>
  <c r="N98" i="2"/>
  <c r="M98" i="2"/>
  <c r="N117" i="2"/>
  <c r="M117" i="2"/>
  <c r="N89" i="2"/>
  <c r="N60" i="2"/>
  <c r="N71" i="2"/>
  <c r="M71" i="2"/>
  <c r="M56" i="2"/>
  <c r="N40" i="2"/>
  <c r="M40" i="2"/>
  <c r="N24" i="2"/>
  <c r="M24" i="2"/>
  <c r="N21" i="2"/>
  <c r="N35" i="2"/>
  <c r="M35" i="2"/>
  <c r="N107" i="2"/>
  <c r="M107" i="2"/>
  <c r="N106" i="2"/>
  <c r="M106" i="2"/>
  <c r="N116" i="2"/>
  <c r="M116" i="2"/>
  <c r="N110" i="2"/>
  <c r="M110" i="2"/>
  <c r="N104" i="2"/>
  <c r="M104" i="2"/>
  <c r="N111" i="2"/>
  <c r="M111" i="2"/>
  <c r="N105" i="2"/>
  <c r="M105" i="2"/>
  <c r="M44" i="2"/>
  <c r="N37" i="2"/>
  <c r="M37" i="2"/>
  <c r="N61" i="2"/>
  <c r="N42" i="2"/>
  <c r="M42" i="2"/>
  <c r="N41" i="2"/>
  <c r="M41" i="2"/>
  <c r="N46" i="2"/>
  <c r="M46" i="2"/>
  <c r="M10" i="2"/>
  <c r="N99" i="2"/>
  <c r="M99" i="2"/>
  <c r="N86" i="2"/>
  <c r="N102" i="2"/>
  <c r="M102" i="2"/>
  <c r="N53" i="2"/>
  <c r="M53" i="2"/>
  <c r="N65" i="2"/>
  <c r="N28" i="2"/>
  <c r="M28" i="2"/>
  <c r="N30" i="2"/>
  <c r="M30" i="2"/>
  <c r="N19" i="2"/>
  <c r="M19" i="2"/>
  <c r="N47" i="2"/>
  <c r="M47" i="2"/>
  <c r="M7" i="2"/>
</calcChain>
</file>

<file path=xl/comments1.xml><?xml version="1.0" encoding="utf-8"?>
<comments xmlns="http://schemas.openxmlformats.org/spreadsheetml/2006/main">
  <authors>
    <author>TRAGSA</author>
    <author>Diez Ochoa, Cristina</author>
  </authors>
  <commentList>
    <comment ref="D56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24/10/2016: pasa de 6,60 a 6,59. no cambiamos por ser definitivo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10/10/2016: boletín julio. Pasa de 6,43 a 6,44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27/02/2017:pasa de 6,47 a 6,48. no se actualiza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201/01/2017: pasa de 6,63 a 6,64 pero no modif. Por que es definitivo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24/07/2017: PASA DE 6,89 A 6,90. no se cambia
17/08/2017: pasa de nuevo de 6,90 a 6,89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10/07/2018: en web Fega pasa a 7,11</t>
        </r>
      </text>
    </comment>
    <comment ref="D75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TRAGSA:
10/07/2018: en web Fega pasa a 7,23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08/08/2018: en web Fega pasa a 6,88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08/08/2018: en web Fega pasa a 6,78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cambia a 6,64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En agosto 18: cambia a 6,66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En agosto 18: cambia a 6,78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6,96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7,21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</rPr>
          <t>TRAGSA:</t>
        </r>
        <r>
          <rPr>
            <sz val="9"/>
            <color indexed="81"/>
            <rFont val="Tahoma"/>
            <family val="2"/>
          </rPr>
          <t xml:space="preserve">
ha cambiado a 7,85</t>
        </r>
      </text>
    </comment>
    <comment ref="D97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modif post a 8,73</t>
        </r>
      </text>
    </comment>
    <comment ref="D98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modif post a 8,81</t>
        </r>
      </text>
    </comment>
    <comment ref="D99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modf post a 8,97</t>
        </r>
      </text>
    </comment>
    <comment ref="D100" authorId="1" shapeId="0">
      <text>
        <r>
          <rPr>
            <b/>
            <sz val="9"/>
            <color indexed="81"/>
            <rFont val="Tahoma"/>
            <family val="2"/>
          </rPr>
          <t xml:space="preserve">Diez Ochoa, Cristina
</t>
        </r>
        <r>
          <rPr>
            <sz val="9"/>
            <color indexed="81"/>
            <rFont val="Tahoma"/>
            <family val="2"/>
          </rPr>
          <t>modificación post a 8,96</t>
        </r>
      </text>
    </comment>
    <comment ref="D103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 variado  a 8,74</t>
        </r>
      </text>
    </comment>
    <comment ref="D104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 variado a 8,42</t>
        </r>
      </text>
    </comment>
    <comment ref="D115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 variado a 8,60
</t>
        </r>
      </text>
    </comment>
    <comment ref="E117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Hasta esta fecha se utilizaban valores TAM, ya no lo tenemos dado que la forma de envío del MAPA es disti
nta</t>
        </r>
      </text>
    </comment>
    <comment ref="D125" authorId="1" shapeId="0">
      <text>
        <r>
          <rPr>
            <b/>
            <sz val="9"/>
            <color indexed="81"/>
            <rFont val="Tahoma"/>
            <family val="2"/>
          </rPr>
          <t>Diez Ochoa, Cristina, 
 ha variado a 9,34</t>
        </r>
      </text>
    </comment>
    <comment ref="E125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25/04  no publicado PC</t>
        </r>
      </text>
    </comment>
    <comment ref="D136" authorId="1" shapeId="0">
      <text>
        <r>
          <rPr>
            <b/>
            <sz val="9"/>
            <color indexed="81"/>
            <rFont val="Tahoma"/>
            <family val="2"/>
          </rPr>
          <t>Ha variado posteriormente a su publicación.</t>
        </r>
      </text>
    </comment>
    <comment ref="D137" authorId="1" shapeId="0">
      <text>
        <r>
          <rPr>
            <b/>
            <sz val="9"/>
            <color indexed="81"/>
            <rFont val="Tahoma"/>
            <family val="2"/>
          </rPr>
          <t>Ha variado posteriormente a su publicación.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8" authorId="1" shapeId="0">
      <text>
        <r>
          <rPr>
            <b/>
            <sz val="9"/>
            <color indexed="81"/>
            <rFont val="Tahoma"/>
            <family val="2"/>
          </rPr>
          <t>Ha variado posteriormente a su publicación.</t>
        </r>
      </text>
    </comment>
    <comment ref="D143" authorId="1" shapeId="0">
      <text>
        <r>
          <rPr>
            <b/>
            <sz val="9"/>
            <color indexed="81"/>
            <rFont val="Tahoma"/>
            <family val="2"/>
          </rPr>
          <t>Posteriormente ha variado</t>
        </r>
      </text>
    </comment>
    <comment ref="E148" authorId="1" shapeId="0">
      <text>
        <r>
          <rPr>
            <b/>
            <sz val="9"/>
            <color indexed="81"/>
            <rFont val="Tahoma"/>
            <family val="2"/>
          </rPr>
          <t>Agosto 2024: se detectan variaciones en meses anteriores, al estar el índice consolidado y publicado, no se pueden modificar</t>
        </r>
        <r>
          <rPr>
            <sz val="9"/>
            <color indexed="81"/>
            <rFont val="Tahoma"/>
            <family val="2"/>
          </rPr>
          <t xml:space="preserve">
.</t>
        </r>
      </text>
    </comment>
    <comment ref="D150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 variado 11,78</t>
        </r>
      </text>
    </comment>
    <comment ref="D151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 variado 11,51</t>
        </r>
      </text>
    </comment>
    <comment ref="E152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28/10/2024 PC sin actualizar</t>
        </r>
      </text>
    </comment>
    <comment ref="D155" authorId="1" shapeId="0">
      <text>
        <r>
          <rPr>
            <b/>
            <sz val="9"/>
            <color indexed="81"/>
            <rFont val="Tahoma"/>
            <family val="2"/>
          </rPr>
          <t>Diez Ochoa, Cristina:</t>
        </r>
        <r>
          <rPr>
            <sz val="9"/>
            <color indexed="81"/>
            <rFont val="Tahoma"/>
            <family val="2"/>
          </rPr>
          <t xml:space="preserve">
ha variado 10,66</t>
        </r>
      </text>
    </comment>
    <comment ref="D157" authorId="1" shapeId="0">
      <text>
        <r>
          <rPr>
            <b/>
            <sz val="9"/>
            <color indexed="81"/>
            <rFont val="Tahoma"/>
            <charset val="1"/>
          </rPr>
          <t>Diez Ochoa, Cristina:</t>
        </r>
        <r>
          <rPr>
            <sz val="9"/>
            <color indexed="81"/>
            <rFont val="Tahoma"/>
            <charset val="1"/>
          </rPr>
          <t xml:space="preserve">
ha variado a 10,68</t>
        </r>
      </text>
    </comment>
  </commentList>
</comments>
</file>

<file path=xl/sharedStrings.xml><?xml version="1.0" encoding="utf-8"?>
<sst xmlns="http://schemas.openxmlformats.org/spreadsheetml/2006/main" count="201" uniqueCount="97">
  <si>
    <t>INDICE Nº 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</si>
  <si>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</si>
  <si>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</si>
  <si>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</si>
  <si>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</si>
  <si>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</si>
  <si>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</si>
  <si>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</si>
  <si>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</si>
  <si>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</si>
  <si>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</si>
  <si>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</si>
  <si>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</si>
  <si>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</si>
  <si>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</si>
  <si>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</si>
  <si>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</si>
  <si>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</si>
  <si>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</si>
  <si>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</si>
  <si>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</si>
  <si>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</si>
  <si>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</si>
  <si>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</si>
  <si>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</si>
  <si>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</si>
  <si>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</si>
  <si>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</si>
  <si>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</si>
  <si>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</si>
  <si>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</si>
  <si>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</si>
  <si>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</si>
  <si>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</si>
  <si>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</si>
  <si>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</si>
  <si>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</si>
  <si>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</si>
  <si>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</si>
  <si>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</si>
  <si>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</si>
  <si>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</si>
  <si>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</si>
  <si>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</si>
  <si>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</si>
  <si>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</si>
  <si>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</si>
  <si>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</si>
  <si>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</si>
  <si>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</si>
  <si>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Indice precio la leche de cabra en ESU</t>
  </si>
  <si>
    <t>Índice consumo de queso en los hogares</t>
  </si>
  <si>
    <t>Índice precio de la ración tipo en caprino</t>
  </si>
  <si>
    <t>-</t>
  </si>
  <si>
    <t>INDICE 1 (mes t) = 0’7017×Factor Precio de mercado del Extracto seco (t-2) + 0’1885×Factor Consumo de queso en los hogares (t-2) + 0’1098×Factor Precio de la ración tipo de caprino (t–1).</t>
  </si>
  <si>
    <t>DATOS DE INICIO Y FACTORES</t>
  </si>
  <si>
    <t>PESTAÑAS</t>
  </si>
  <si>
    <t>Índice alimentación ganado caprino (SILUM)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</si>
  <si>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</si>
  <si>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</si>
  <si>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</si>
  <si>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</si>
  <si>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</si>
  <si>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</si>
  <si>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</si>
  <si>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</si>
  <si>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</si>
  <si>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</si>
  <si>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</si>
  <si>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INDICE 1</t>
  </si>
  <si>
    <t>FORMULA</t>
  </si>
  <si>
    <t>Se calcula el valor del INDICE 1</t>
  </si>
  <si>
    <t>Consumo de queso en los hogares en miles de kg</t>
  </si>
  <si>
    <t>Precio de la ración tipo para caprino (SILUM) en €/tm</t>
  </si>
  <si>
    <t>Factores incluidos en el Indice 1</t>
  </si>
  <si>
    <t>tasa de variación intermensual (%)</t>
  </si>
  <si>
    <t>tasa de variación interanual (%)</t>
  </si>
  <si>
    <t>Índice precio de la ración tipo</t>
  </si>
  <si>
    <t>Evolución del Índice 1 año 2018</t>
  </si>
  <si>
    <t>Se muestra gráficamente la evolución del Indice 1 en el año 2018</t>
  </si>
  <si>
    <t>Evolución del Índice 1 periodo 2012-2018</t>
  </si>
  <si>
    <t>Se muestra gráficamente la evolución del Índice 1 para el periodo 2012 a 2018</t>
  </si>
  <si>
    <t>Evolución Factores periodo 2012-2018</t>
  </si>
  <si>
    <t>Se muestra gráficamente la evolución de los factores que forman el Índice 1 para el periodo 2012 a 2018</t>
  </si>
  <si>
    <t>Se presentan, en forma de tabla, los datos mensuales de los tres factores que componen el Indice: "Precio del ESU publicado por FEGA", "Consumo de queso en los hogares publicado por MAPA" y "Precio de la ración tipo de caprino publicado también por MAPA".</t>
  </si>
  <si>
    <t>Precio de la leche de cabra en €/Hgdo. (FEGA/AICA desde febr´21)</t>
  </si>
  <si>
    <t>Índice precio leche de cabra en ESU FEGA/AICA</t>
  </si>
  <si>
    <t>Índice precio FEGA/AICA</t>
  </si>
  <si>
    <t>Fecha</t>
  </si>
  <si>
    <t>Queso hogares tvm (%)</t>
  </si>
  <si>
    <t>Queso hogares tva (%)</t>
  </si>
  <si>
    <t>Ración tipo tvm (%)</t>
  </si>
  <si>
    <t>Ración tipo tva (%)</t>
  </si>
  <si>
    <t>Indice 1 tvm (%)</t>
  </si>
  <si>
    <t>Indice 1 tva (%)</t>
  </si>
  <si>
    <t>FEGA/AICA tvm (%)</t>
  </si>
  <si>
    <t>FEGA/AICA tva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</si>
</sst>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0000"/>
    <numFmt numFmtId="166" formatCode="0.000"/>
    <numFmt numFmtId="167" formatCode="[$-C0A]mmmm\-yy;@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Arial Black"/>
      <family val="2"/>
    </font>
    <font>
      <sz val="24"/>
      <color theme="1"/>
      <name val="Arial Black"/>
      <family val="2"/>
    </font>
    <font>
      <b/>
      <sz val="10"/>
      <color rgb="FFFFFF99"/>
      <name val="Arial"/>
      <family val="2"/>
    </font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99"/>
      <name val="Arial"/>
      <family val="2"/>
    </font>
    <font>
      <b/>
      <sz val="10"/>
      <color rgb="FF666633"/>
      <name val="Arial"/>
      <family val="2"/>
    </font>
    <font>
      <sz val="24"/>
      <color rgb="FF666633"/>
      <name val="Arial Black"/>
      <family val="2"/>
    </font>
    <font>
      <b/>
      <sz val="11"/>
      <color theme="1"/>
      <name val="Verdana"/>
      <family val="2"/>
    </font>
    <font>
      <b/>
      <sz val="11"/>
      <name val="Calibri"/>
      <family val="2"/>
      <scheme val="minor"/>
    </font>
    <font>
      <b/>
      <sz val="20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FF99"/>
      <name val="Calibri"/>
      <family val="2"/>
      <scheme val="minor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rgb="FF82CACC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95">
    <xf numFmtId="0" fontId="0" fillId="0" borderId="0"/>
    <xf numFmtId="9" fontId="17" fillId="0" borderId="0" applyFont="0" applyFill="0" applyBorder="0" applyAlignment="0" applyProtection="0"/>
    <xf numFmtId="0" fontId="19" fillId="0" borderId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27" borderId="0" applyNumberFormat="0" applyBorder="0" applyAlignment="0" applyProtection="0"/>
    <xf numFmtId="0" fontId="21" fillId="30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3" fillId="26" borderId="0" applyNumberFormat="0" applyBorder="0" applyAlignment="0" applyProtection="0"/>
    <xf numFmtId="0" fontId="24" fillId="38" borderId="34" applyNumberFormat="0" applyAlignment="0" applyProtection="0"/>
    <xf numFmtId="0" fontId="25" fillId="39" borderId="35" applyNumberFormat="0" applyAlignment="0" applyProtection="0"/>
    <xf numFmtId="0" fontId="26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8" fillId="29" borderId="34" applyNumberFormat="0" applyAlignment="0" applyProtection="0"/>
    <xf numFmtId="0" fontId="29" fillId="25" borderId="0" applyNumberFormat="0" applyBorder="0" applyAlignment="0" applyProtection="0"/>
    <xf numFmtId="0" fontId="30" fillId="44" borderId="0" applyNumberFormat="0" applyBorder="0" applyAlignment="0" applyProtection="0"/>
    <xf numFmtId="0" fontId="19" fillId="0" borderId="0">
      <alignment vertical="top"/>
    </xf>
    <xf numFmtId="0" fontId="21" fillId="45" borderId="37" applyNumberFormat="0" applyFont="0" applyAlignment="0" applyProtection="0"/>
    <xf numFmtId="0" fontId="31" fillId="38" borderId="3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9" applyNumberFormat="0" applyFill="0" applyAlignment="0" applyProtection="0"/>
    <xf numFmtId="0" fontId="36" fillId="0" borderId="40" applyNumberFormat="0" applyFill="0" applyAlignment="0" applyProtection="0"/>
    <xf numFmtId="0" fontId="27" fillId="0" borderId="41" applyNumberFormat="0" applyFill="0" applyAlignment="0" applyProtection="0"/>
    <xf numFmtId="0" fontId="20" fillId="0" borderId="42" applyNumberFormat="0" applyFill="0" applyAlignment="0" applyProtection="0"/>
    <xf numFmtId="9" fontId="19" fillId="0" borderId="0" applyFont="0" applyFill="0" applyBorder="0" applyAlignment="0" applyProtection="0"/>
    <xf numFmtId="0" fontId="17" fillId="0" borderId="0"/>
    <xf numFmtId="0" fontId="19" fillId="0" borderId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27" borderId="0" applyNumberFormat="0" applyBorder="0" applyAlignment="0" applyProtection="0"/>
    <xf numFmtId="0" fontId="21" fillId="30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3" fillId="26" borderId="0" applyNumberFormat="0" applyBorder="0" applyAlignment="0" applyProtection="0"/>
    <xf numFmtId="0" fontId="24" fillId="38" borderId="34" applyNumberFormat="0" applyAlignment="0" applyProtection="0"/>
    <xf numFmtId="0" fontId="25" fillId="39" borderId="35" applyNumberFormat="0" applyAlignment="0" applyProtection="0"/>
    <xf numFmtId="0" fontId="26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8" fillId="29" borderId="34" applyNumberFormat="0" applyAlignment="0" applyProtection="0"/>
    <xf numFmtId="0" fontId="29" fillId="25" borderId="0" applyNumberFormat="0" applyBorder="0" applyAlignment="0" applyProtection="0"/>
    <xf numFmtId="0" fontId="30" fillId="44" borderId="0" applyNumberFormat="0" applyBorder="0" applyAlignment="0" applyProtection="0"/>
    <xf numFmtId="0" fontId="21" fillId="45" borderId="37" applyNumberFormat="0" applyFont="0" applyAlignment="0" applyProtection="0"/>
    <xf numFmtId="0" fontId="31" fillId="38" borderId="3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9" applyNumberFormat="0" applyFill="0" applyAlignment="0" applyProtection="0"/>
    <xf numFmtId="0" fontId="36" fillId="0" borderId="40" applyNumberFormat="0" applyFill="0" applyAlignment="0" applyProtection="0"/>
    <xf numFmtId="0" fontId="27" fillId="0" borderId="43" applyNumberFormat="0" applyFill="0" applyAlignment="0" applyProtection="0"/>
    <xf numFmtId="0" fontId="20" fillId="0" borderId="42" applyNumberFormat="0" applyFill="0" applyAlignment="0" applyProtection="0"/>
    <xf numFmtId="9" fontId="19" fillId="0" borderId="0" applyFont="0" applyFill="0" applyBorder="0" applyAlignment="0" applyProtection="0"/>
    <xf numFmtId="0" fontId="35" fillId="0" borderId="39" applyNumberFormat="0" applyFill="0" applyAlignment="0" applyProtection="0"/>
    <xf numFmtId="0" fontId="36" fillId="0" borderId="40" applyNumberFormat="0" applyFill="0" applyAlignment="0" applyProtection="0"/>
    <xf numFmtId="0" fontId="27" fillId="0" borderId="43" applyNumberFormat="0" applyFill="0" applyAlignment="0" applyProtection="0"/>
    <xf numFmtId="0" fontId="27" fillId="0" borderId="43" applyNumberFormat="0" applyFill="0" applyAlignment="0" applyProtection="0"/>
    <xf numFmtId="164" fontId="17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9" fontId="8" fillId="4" borderId="0" xfId="0" applyNumberFormat="1" applyFont="1" applyFill="1" applyBorder="1" applyAlignment="1">
      <alignment horizontal="right"/>
    </xf>
    <xf numFmtId="49" fontId="8" fillId="4" borderId="9" xfId="0" applyNumberFormat="1" applyFont="1" applyFill="1" applyBorder="1" applyAlignment="1">
      <alignment horizontal="right"/>
    </xf>
    <xf numFmtId="0" fontId="2" fillId="0" borderId="0" xfId="0" applyFont="1" applyBorder="1"/>
    <xf numFmtId="165" fontId="7" fillId="0" borderId="4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4" fillId="0" borderId="0" xfId="0" applyFont="1" applyAlignment="1">
      <alignment vertical="center" wrapText="1"/>
    </xf>
    <xf numFmtId="0" fontId="7" fillId="0" borderId="12" xfId="0" applyFont="1" applyFill="1" applyBorder="1" applyAlignment="1">
      <alignment horizontal="center"/>
    </xf>
    <xf numFmtId="165" fontId="10" fillId="0" borderId="4" xfId="0" applyNumberFormat="1" applyFont="1" applyFill="1" applyBorder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wrapText="1"/>
    </xf>
    <xf numFmtId="49" fontId="11" fillId="0" borderId="23" xfId="0" applyNumberFormat="1" applyFont="1" applyFill="1" applyBorder="1" applyAlignment="1">
      <alignment horizontal="right"/>
    </xf>
    <xf numFmtId="49" fontId="11" fillId="0" borderId="17" xfId="0" applyNumberFormat="1" applyFont="1" applyFill="1" applyBorder="1" applyAlignment="1">
      <alignment horizontal="right"/>
    </xf>
    <xf numFmtId="49" fontId="6" fillId="4" borderId="0" xfId="0" applyNumberFormat="1" applyFont="1" applyFill="1" applyBorder="1" applyAlignment="1">
      <alignment horizontal="right"/>
    </xf>
    <xf numFmtId="49" fontId="6" fillId="4" borderId="9" xfId="0" applyNumberFormat="1" applyFont="1" applyFill="1" applyBorder="1" applyAlignment="1">
      <alignment horizontal="right"/>
    </xf>
    <xf numFmtId="49" fontId="11" fillId="0" borderId="20" xfId="0" applyNumberFormat="1" applyFont="1" applyFill="1" applyBorder="1" applyAlignment="1">
      <alignment horizontal="right"/>
    </xf>
    <xf numFmtId="49" fontId="11" fillId="0" borderId="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165" fontId="7" fillId="0" borderId="3" xfId="0" applyNumberFormat="1" applyFont="1" applyFill="1" applyBorder="1" applyAlignment="1">
      <alignment horizontal="center"/>
    </xf>
    <xf numFmtId="0" fontId="6" fillId="18" borderId="31" xfId="0" applyFont="1" applyFill="1" applyBorder="1" applyAlignment="1">
      <alignment horizontal="center" vertical="center" wrapText="1"/>
    </xf>
    <xf numFmtId="0" fontId="18" fillId="19" borderId="31" xfId="0" applyFont="1" applyFill="1" applyBorder="1" applyAlignment="1">
      <alignment horizontal="center" vertical="center" wrapText="1"/>
    </xf>
    <xf numFmtId="10" fontId="7" fillId="20" borderId="3" xfId="1" applyNumberFormat="1" applyFont="1" applyFill="1" applyBorder="1" applyAlignment="1">
      <alignment horizontal="center"/>
    </xf>
    <xf numFmtId="10" fontId="7" fillId="22" borderId="3" xfId="1" applyNumberFormat="1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/>
    </xf>
    <xf numFmtId="165" fontId="7" fillId="0" borderId="44" xfId="0" applyNumberFormat="1" applyFont="1" applyFill="1" applyBorder="1" applyAlignment="1">
      <alignment horizontal="center"/>
    </xf>
    <xf numFmtId="165" fontId="7" fillId="0" borderId="23" xfId="0" applyNumberFormat="1" applyFont="1" applyFill="1" applyBorder="1" applyAlignment="1">
      <alignment horizontal="center"/>
    </xf>
    <xf numFmtId="165" fontId="7" fillId="0" borderId="17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9" xfId="0" applyNumberFormat="1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center"/>
    </xf>
    <xf numFmtId="165" fontId="7" fillId="0" borderId="12" xfId="0" applyNumberFormat="1" applyFont="1" applyFill="1" applyBorder="1" applyAlignment="1">
      <alignment horizontal="center"/>
    </xf>
    <xf numFmtId="167" fontId="12" fillId="0" borderId="8" xfId="0" applyNumberFormat="1" applyFont="1" applyBorder="1" applyAlignment="1">
      <alignment horizontal="right"/>
    </xf>
    <xf numFmtId="167" fontId="12" fillId="0" borderId="4" xfId="0" applyNumberFormat="1" applyFont="1" applyBorder="1" applyAlignment="1">
      <alignment horizontal="right"/>
    </xf>
    <xf numFmtId="167" fontId="12" fillId="0" borderId="5" xfId="0" applyNumberFormat="1" applyFont="1" applyBorder="1" applyAlignment="1">
      <alignment horizontal="right"/>
    </xf>
    <xf numFmtId="17" fontId="7" fillId="20" borderId="10" xfId="0" applyNumberFormat="1" applyFont="1" applyFill="1" applyBorder="1" applyAlignment="1">
      <alignment horizontal="center"/>
    </xf>
    <xf numFmtId="4" fontId="7" fillId="20" borderId="4" xfId="0" applyNumberFormat="1" applyFont="1" applyFill="1" applyBorder="1" applyAlignment="1">
      <alignment horizontal="center"/>
    </xf>
    <xf numFmtId="0" fontId="7" fillId="20" borderId="11" xfId="0" applyFont="1" applyFill="1" applyBorder="1" applyAlignment="1">
      <alignment horizontal="center" vertical="center"/>
    </xf>
    <xf numFmtId="17" fontId="7" fillId="20" borderId="12" xfId="0" applyNumberFormat="1" applyFont="1" applyFill="1" applyBorder="1" applyAlignment="1">
      <alignment horizontal="center"/>
    </xf>
    <xf numFmtId="4" fontId="7" fillId="20" borderId="5" xfId="0" applyNumberFormat="1" applyFont="1" applyFill="1" applyBorder="1" applyAlignment="1">
      <alignment horizontal="center"/>
    </xf>
    <xf numFmtId="0" fontId="7" fillId="20" borderId="17" xfId="0" applyFont="1" applyFill="1" applyBorder="1" applyAlignment="1">
      <alignment horizontal="center" vertical="center"/>
    </xf>
    <xf numFmtId="0" fontId="7" fillId="20" borderId="11" xfId="0" applyFont="1" applyFill="1" applyBorder="1" applyAlignment="1">
      <alignment horizontal="center"/>
    </xf>
    <xf numFmtId="2" fontId="10" fillId="20" borderId="10" xfId="0" applyNumberFormat="1" applyFont="1" applyFill="1" applyBorder="1" applyAlignment="1">
      <alignment horizontal="center"/>
    </xf>
    <xf numFmtId="0" fontId="7" fillId="20" borderId="14" xfId="0" applyFont="1" applyFill="1" applyBorder="1" applyAlignment="1">
      <alignment horizontal="center"/>
    </xf>
    <xf numFmtId="2" fontId="10" fillId="20" borderId="12" xfId="0" applyNumberFormat="1" applyFont="1" applyFill="1" applyBorder="1" applyAlignment="1">
      <alignment horizontal="center"/>
    </xf>
    <xf numFmtId="0" fontId="7" fillId="20" borderId="13" xfId="0" applyFont="1" applyFill="1" applyBorder="1" applyAlignment="1">
      <alignment horizontal="center"/>
    </xf>
    <xf numFmtId="2" fontId="7" fillId="20" borderId="11" xfId="0" applyNumberFormat="1" applyFont="1" applyFill="1" applyBorder="1" applyAlignment="1">
      <alignment horizontal="center"/>
    </xf>
    <xf numFmtId="2" fontId="7" fillId="20" borderId="10" xfId="0" applyNumberFormat="1" applyFont="1" applyFill="1" applyBorder="1" applyAlignment="1">
      <alignment horizontal="center"/>
    </xf>
    <xf numFmtId="2" fontId="7" fillId="20" borderId="17" xfId="0" applyNumberFormat="1" applyFont="1" applyFill="1" applyBorder="1" applyAlignment="1">
      <alignment horizontal="center"/>
    </xf>
    <xf numFmtId="167" fontId="6" fillId="11" borderId="4" xfId="0" applyNumberFormat="1" applyFont="1" applyFill="1" applyBorder="1" applyAlignment="1">
      <alignment horizontal="right"/>
    </xf>
    <xf numFmtId="167" fontId="6" fillId="11" borderId="5" xfId="0" applyNumberFormat="1" applyFont="1" applyFill="1" applyBorder="1" applyAlignment="1">
      <alignment horizontal="right"/>
    </xf>
    <xf numFmtId="17" fontId="39" fillId="4" borderId="0" xfId="0" applyNumberFormat="1" applyFont="1" applyFill="1"/>
    <xf numFmtId="2" fontId="7" fillId="20" borderId="13" xfId="0" applyNumberFormat="1" applyFont="1" applyFill="1" applyBorder="1" applyAlignment="1">
      <alignment horizontal="center"/>
    </xf>
    <xf numFmtId="165" fontId="7" fillId="0" borderId="46" xfId="0" applyNumberFormat="1" applyFont="1" applyFill="1" applyBorder="1" applyAlignment="1">
      <alignment horizontal="center"/>
    </xf>
    <xf numFmtId="165" fontId="7" fillId="0" borderId="8" xfId="0" applyNumberFormat="1" applyFont="1" applyFill="1" applyBorder="1" applyAlignment="1">
      <alignment horizontal="center"/>
    </xf>
    <xf numFmtId="2" fontId="7" fillId="20" borderId="20" xfId="0" applyNumberFormat="1" applyFont="1" applyFill="1" applyBorder="1" applyAlignment="1">
      <alignment horizontal="center"/>
    </xf>
    <xf numFmtId="2" fontId="7" fillId="20" borderId="18" xfId="0" applyNumberFormat="1" applyFont="1" applyFill="1" applyBorder="1" applyAlignment="1">
      <alignment horizontal="center"/>
    </xf>
    <xf numFmtId="165" fontId="7" fillId="0" borderId="47" xfId="0" applyNumberFormat="1" applyFont="1" applyFill="1" applyBorder="1" applyAlignment="1">
      <alignment horizontal="center"/>
    </xf>
    <xf numFmtId="4" fontId="0" fillId="0" borderId="0" xfId="0" applyNumberFormat="1"/>
    <xf numFmtId="17" fontId="11" fillId="0" borderId="20" xfId="0" applyNumberFormat="1" applyFont="1" applyFill="1" applyBorder="1" applyAlignment="1">
      <alignment horizontal="right"/>
    </xf>
    <xf numFmtId="17" fontId="11" fillId="0" borderId="5" xfId="0" applyNumberFormat="1" applyFont="1" applyFill="1" applyBorder="1" applyAlignment="1">
      <alignment horizontal="right"/>
    </xf>
    <xf numFmtId="2" fontId="7" fillId="20" borderId="21" xfId="0" applyNumberFormat="1" applyFont="1" applyFill="1" applyBorder="1" applyAlignment="1">
      <alignment horizontal="center"/>
    </xf>
    <xf numFmtId="0" fontId="42" fillId="9" borderId="8" xfId="0" applyFont="1" applyFill="1" applyBorder="1" applyAlignment="1">
      <alignment horizontal="center" vertical="center"/>
    </xf>
    <xf numFmtId="10" fontId="40" fillId="6" borderId="3" xfId="1" applyNumberFormat="1" applyFont="1" applyFill="1" applyBorder="1" applyAlignment="1">
      <alignment horizontal="center"/>
    </xf>
    <xf numFmtId="166" fontId="41" fillId="23" borderId="3" xfId="0" applyNumberFormat="1" applyFont="1" applyFill="1" applyBorder="1" applyAlignment="1">
      <alignment horizontal="center"/>
    </xf>
    <xf numFmtId="0" fontId="40" fillId="0" borderId="0" xfId="0" applyFont="1"/>
    <xf numFmtId="4" fontId="7" fillId="20" borderId="5" xfId="0" applyNumberFormat="1" applyFont="1" applyFill="1" applyBorder="1" applyAlignment="1">
      <alignment horizontal="center"/>
    </xf>
    <xf numFmtId="165" fontId="7" fillId="0" borderId="9" xfId="0" applyNumberFormat="1" applyFont="1" applyFill="1" applyBorder="1" applyAlignment="1">
      <alignment horizontal="center"/>
    </xf>
    <xf numFmtId="4" fontId="43" fillId="20" borderId="5" xfId="0" applyNumberFormat="1" applyFont="1" applyFill="1" applyBorder="1" applyAlignment="1">
      <alignment horizontal="center"/>
    </xf>
    <xf numFmtId="165" fontId="19" fillId="0" borderId="3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0" fontId="7" fillId="21" borderId="3" xfId="1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center"/>
    </xf>
    <xf numFmtId="165" fontId="19" fillId="0" borderId="3" xfId="0" applyNumberFormat="1" applyFont="1" applyFill="1" applyBorder="1" applyAlignment="1">
      <alignment horizontal="center"/>
    </xf>
    <xf numFmtId="10" fontId="19" fillId="22" borderId="3" xfId="1" applyNumberFormat="1" applyFont="1" applyFill="1" applyBorder="1" applyAlignment="1">
      <alignment horizontal="center"/>
    </xf>
    <xf numFmtId="4" fontId="19" fillId="20" borderId="4" xfId="0" applyNumberFormat="1" applyFont="1" applyFill="1" applyBorder="1" applyAlignment="1">
      <alignment horizontal="center"/>
    </xf>
    <xf numFmtId="10" fontId="19" fillId="21" borderId="3" xfId="1" applyNumberFormat="1" applyFont="1" applyFill="1" applyBorder="1" applyAlignment="1">
      <alignment horizontal="center"/>
    </xf>
    <xf numFmtId="165" fontId="44" fillId="0" borderId="1" xfId="0" applyNumberFormat="1" applyFont="1" applyFill="1" applyBorder="1" applyAlignment="1">
      <alignment horizontal="center"/>
    </xf>
    <xf numFmtId="10" fontId="7" fillId="20" borderId="5" xfId="1" applyNumberFormat="1" applyFont="1" applyFill="1" applyBorder="1" applyAlignment="1">
      <alignment horizontal="center"/>
    </xf>
    <xf numFmtId="10" fontId="7" fillId="22" borderId="5" xfId="1" applyNumberFormat="1" applyFont="1" applyFill="1" applyBorder="1" applyAlignment="1">
      <alignment horizontal="center"/>
    </xf>
    <xf numFmtId="10" fontId="7" fillId="21" borderId="5" xfId="1" applyNumberFormat="1" applyFont="1" applyFill="1" applyBorder="1" applyAlignment="1">
      <alignment horizontal="center"/>
    </xf>
    <xf numFmtId="165" fontId="7" fillId="0" borderId="48" xfId="0" applyNumberFormat="1" applyFont="1" applyFill="1" applyBorder="1" applyAlignment="1">
      <alignment horizontal="center"/>
    </xf>
    <xf numFmtId="10" fontId="7" fillId="20" borderId="48" xfId="1" applyNumberFormat="1" applyFont="1" applyFill="1" applyBorder="1" applyAlignment="1">
      <alignment horizontal="center"/>
    </xf>
    <xf numFmtId="10" fontId="7" fillId="21" borderId="48" xfId="1" applyNumberFormat="1" applyFont="1" applyFill="1" applyBorder="1" applyAlignment="1">
      <alignment horizontal="center"/>
    </xf>
    <xf numFmtId="166" fontId="41" fillId="23" borderId="48" xfId="0" applyNumberFormat="1" applyFont="1" applyFill="1" applyBorder="1" applyAlignment="1">
      <alignment horizontal="center"/>
    </xf>
    <xf numFmtId="10" fontId="40" fillId="6" borderId="48" xfId="1" applyNumberFormat="1" applyFont="1" applyFill="1" applyBorder="1" applyAlignment="1">
      <alignment horizontal="center"/>
    </xf>
    <xf numFmtId="166" fontId="41" fillId="23" borderId="5" xfId="0" applyNumberFormat="1" applyFont="1" applyFill="1" applyBorder="1" applyAlignment="1">
      <alignment horizontal="center"/>
    </xf>
    <xf numFmtId="10" fontId="40" fillId="6" borderId="5" xfId="1" applyNumberFormat="1" applyFont="1" applyFill="1" applyBorder="1" applyAlignment="1">
      <alignment horizontal="center"/>
    </xf>
    <xf numFmtId="10" fontId="7" fillId="22" borderId="48" xfId="1" applyNumberFormat="1" applyFont="1" applyFill="1" applyBorder="1" applyAlignment="1">
      <alignment horizontal="center"/>
    </xf>
    <xf numFmtId="165" fontId="10" fillId="0" borderId="48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165" fontId="43" fillId="0" borderId="9" xfId="0" applyNumberFormat="1" applyFont="1" applyFill="1" applyBorder="1" applyAlignment="1">
      <alignment horizontal="center"/>
    </xf>
    <xf numFmtId="0" fontId="0" fillId="0" borderId="0" xfId="0" applyFill="1" applyBorder="1"/>
    <xf numFmtId="4" fontId="47" fillId="0" borderId="0" xfId="0" applyNumberFormat="1" applyFont="1" applyFill="1" applyBorder="1"/>
    <xf numFmtId="4" fontId="46" fillId="0" borderId="0" xfId="94" applyNumberFormat="1" applyFont="1" applyFill="1" applyBorder="1" applyAlignment="1">
      <alignment horizontal="center" vertical="center"/>
    </xf>
    <xf numFmtId="10" fontId="7" fillId="20" borderId="8" xfId="1" applyNumberFormat="1" applyFont="1" applyFill="1" applyBorder="1" applyAlignment="1">
      <alignment horizontal="center"/>
    </xf>
    <xf numFmtId="165" fontId="43" fillId="0" borderId="8" xfId="0" applyNumberFormat="1" applyFont="1" applyFill="1" applyBorder="1" applyAlignment="1">
      <alignment horizontal="center"/>
    </xf>
    <xf numFmtId="10" fontId="43" fillId="22" borderId="8" xfId="1" applyNumberFormat="1" applyFont="1" applyFill="1" applyBorder="1" applyAlignment="1">
      <alignment horizontal="center"/>
    </xf>
    <xf numFmtId="165" fontId="19" fillId="0" borderId="8" xfId="0" applyNumberFormat="1" applyFont="1" applyFill="1" applyBorder="1" applyAlignment="1">
      <alignment horizontal="center"/>
    </xf>
    <xf numFmtId="10" fontId="7" fillId="21" borderId="8" xfId="1" applyNumberFormat="1" applyFont="1" applyFill="1" applyBorder="1" applyAlignment="1">
      <alignment horizontal="center"/>
    </xf>
    <xf numFmtId="10" fontId="19" fillId="21" borderId="8" xfId="1" applyNumberFormat="1" applyFont="1" applyFill="1" applyBorder="1" applyAlignment="1">
      <alignment horizontal="center"/>
    </xf>
    <xf numFmtId="166" fontId="41" fillId="23" borderId="8" xfId="0" applyNumberFormat="1" applyFont="1" applyFill="1" applyBorder="1" applyAlignment="1">
      <alignment horizontal="center"/>
    </xf>
    <xf numFmtId="10" fontId="40" fillId="6" borderId="8" xfId="1" applyNumberFormat="1" applyFont="1" applyFill="1" applyBorder="1" applyAlignment="1">
      <alignment horizontal="center"/>
    </xf>
    <xf numFmtId="166" fontId="45" fillId="23" borderId="3" xfId="0" applyNumberFormat="1" applyFont="1" applyFill="1" applyBorder="1" applyAlignment="1">
      <alignment horizontal="center"/>
    </xf>
    <xf numFmtId="10" fontId="43" fillId="6" borderId="3" xfId="1" applyNumberFormat="1" applyFont="1" applyFill="1" applyBorder="1" applyAlignment="1">
      <alignment horizontal="center"/>
    </xf>
    <xf numFmtId="165" fontId="7" fillId="0" borderId="49" xfId="0" applyNumberFormat="1" applyFont="1" applyFill="1" applyBorder="1" applyAlignment="1">
      <alignment horizontal="center"/>
    </xf>
    <xf numFmtId="10" fontId="7" fillId="20" borderId="49" xfId="1" applyNumberFormat="1" applyFont="1" applyFill="1" applyBorder="1" applyAlignment="1">
      <alignment horizontal="center"/>
    </xf>
    <xf numFmtId="165" fontId="19" fillId="0" borderId="49" xfId="0" applyNumberFormat="1" applyFont="1" applyFill="1" applyBorder="1" applyAlignment="1">
      <alignment horizontal="center"/>
    </xf>
    <xf numFmtId="10" fontId="7" fillId="21" borderId="49" xfId="1" applyNumberFormat="1" applyFont="1" applyFill="1" applyBorder="1" applyAlignment="1">
      <alignment horizontal="center"/>
    </xf>
    <xf numFmtId="10" fontId="19" fillId="21" borderId="49" xfId="1" applyNumberFormat="1" applyFont="1" applyFill="1" applyBorder="1" applyAlignment="1">
      <alignment horizontal="center"/>
    </xf>
    <xf numFmtId="166" fontId="41" fillId="23" borderId="49" xfId="0" applyNumberFormat="1" applyFont="1" applyFill="1" applyBorder="1" applyAlignment="1">
      <alignment horizontal="center"/>
    </xf>
    <xf numFmtId="10" fontId="40" fillId="6" borderId="49" xfId="1" applyNumberFormat="1" applyFont="1" applyFill="1" applyBorder="1" applyAlignment="1">
      <alignment horizontal="center"/>
    </xf>
    <xf numFmtId="10" fontId="19" fillId="22" borderId="49" xfId="1" applyNumberFormat="1" applyFont="1" applyFill="1" applyBorder="1" applyAlignment="1">
      <alignment horizontal="center"/>
    </xf>
    <xf numFmtId="10" fontId="19" fillId="20" borderId="3" xfId="1" applyNumberFormat="1" applyFont="1" applyFill="1" applyBorder="1" applyAlignment="1">
      <alignment horizontal="center"/>
    </xf>
    <xf numFmtId="17" fontId="11" fillId="0" borderId="21" xfId="0" applyNumberFormat="1" applyFont="1" applyFill="1" applyBorder="1" applyAlignment="1">
      <alignment horizontal="right"/>
    </xf>
    <xf numFmtId="165" fontId="19" fillId="0" borderId="47" xfId="0" applyNumberFormat="1" applyFont="1" applyFill="1" applyBorder="1" applyAlignment="1">
      <alignment horizontal="center"/>
    </xf>
    <xf numFmtId="10" fontId="19" fillId="20" borderId="8" xfId="1" applyNumberFormat="1" applyFont="1" applyFill="1" applyBorder="1" applyAlignment="1">
      <alignment horizontal="center"/>
    </xf>
    <xf numFmtId="10" fontId="19" fillId="22" borderId="8" xfId="1" applyNumberFormat="1" applyFont="1" applyFill="1" applyBorder="1" applyAlignment="1">
      <alignment horizontal="center"/>
    </xf>
    <xf numFmtId="10" fontId="19" fillId="20" borderId="49" xfId="1" applyNumberFormat="1" applyFont="1" applyFill="1" applyBorder="1" applyAlignment="1">
      <alignment horizontal="center"/>
    </xf>
    <xf numFmtId="167" fontId="12" fillId="0" borderId="50" xfId="0" applyNumberFormat="1" applyFont="1" applyBorder="1" applyAlignment="1">
      <alignment horizontal="right"/>
    </xf>
    <xf numFmtId="165" fontId="19" fillId="0" borderId="51" xfId="0" applyNumberFormat="1" applyFont="1" applyFill="1" applyBorder="1" applyAlignment="1">
      <alignment horizontal="center"/>
    </xf>
    <xf numFmtId="165" fontId="19" fillId="0" borderId="5" xfId="0" applyNumberFormat="1" applyFont="1" applyFill="1" applyBorder="1" applyAlignment="1">
      <alignment horizontal="center"/>
    </xf>
    <xf numFmtId="10" fontId="19" fillId="20" borderId="5" xfId="1" applyNumberFormat="1" applyFont="1" applyFill="1" applyBorder="1" applyAlignment="1">
      <alignment horizontal="center"/>
    </xf>
    <xf numFmtId="10" fontId="19" fillId="22" borderId="5" xfId="1" applyNumberFormat="1" applyFont="1" applyFill="1" applyBorder="1" applyAlignment="1">
      <alignment horizontal="center"/>
    </xf>
    <xf numFmtId="10" fontId="19" fillId="21" borderId="5" xfId="1" applyNumberFormat="1" applyFont="1" applyFill="1" applyBorder="1" applyAlignment="1">
      <alignment horizontal="center"/>
    </xf>
    <xf numFmtId="165" fontId="19" fillId="0" borderId="48" xfId="0" applyNumberFormat="1" applyFont="1" applyFill="1" applyBorder="1" applyAlignment="1">
      <alignment horizontal="center"/>
    </xf>
    <xf numFmtId="10" fontId="19" fillId="20" borderId="48" xfId="1" applyNumberFormat="1" applyFont="1" applyFill="1" applyBorder="1" applyAlignment="1">
      <alignment horizontal="center"/>
    </xf>
    <xf numFmtId="10" fontId="19" fillId="22" borderId="48" xfId="1" applyNumberFormat="1" applyFont="1" applyFill="1" applyBorder="1" applyAlignment="1">
      <alignment horizontal="center"/>
    </xf>
    <xf numFmtId="10" fontId="19" fillId="21" borderId="48" xfId="1" applyNumberFormat="1" applyFont="1" applyFill="1" applyBorder="1" applyAlignment="1">
      <alignment horizontal="center"/>
    </xf>
    <xf numFmtId="10" fontId="40" fillId="0" borderId="0" xfId="0" applyNumberFormat="1" applyFont="1"/>
    <xf numFmtId="10" fontId="40" fillId="6" borderId="3" xfId="0" applyNumberFormat="1" applyFont="1" applyFill="1" applyBorder="1" applyAlignment="1">
      <alignment horizontal="center"/>
    </xf>
    <xf numFmtId="10" fontId="40" fillId="6" borderId="48" xfId="0" applyNumberFormat="1" applyFont="1" applyFill="1" applyBorder="1" applyAlignment="1">
      <alignment horizontal="center"/>
    </xf>
    <xf numFmtId="10" fontId="7" fillId="0" borderId="0" xfId="0" applyNumberFormat="1" applyFont="1"/>
    <xf numFmtId="10" fontId="6" fillId="3" borderId="31" xfId="0" applyNumberFormat="1" applyFont="1" applyFill="1" applyBorder="1" applyAlignment="1">
      <alignment horizontal="center" vertical="center" wrapText="1"/>
    </xf>
    <xf numFmtId="10" fontId="7" fillId="20" borderId="3" xfId="0" applyNumberFormat="1" applyFont="1" applyFill="1" applyBorder="1" applyAlignment="1">
      <alignment horizontal="center"/>
    </xf>
    <xf numFmtId="10" fontId="7" fillId="20" borderId="48" xfId="0" applyNumberFormat="1" applyFont="1" applyFill="1" applyBorder="1" applyAlignment="1">
      <alignment horizontal="center"/>
    </xf>
    <xf numFmtId="10" fontId="6" fillId="18" borderId="31" xfId="0" applyNumberFormat="1" applyFont="1" applyFill="1" applyBorder="1" applyAlignment="1">
      <alignment horizontal="center" vertical="center" wrapText="1"/>
    </xf>
    <xf numFmtId="10" fontId="7" fillId="22" borderId="3" xfId="0" applyNumberFormat="1" applyFont="1" applyFill="1" applyBorder="1" applyAlignment="1">
      <alignment horizontal="center"/>
    </xf>
    <xf numFmtId="10" fontId="7" fillId="22" borderId="48" xfId="0" applyNumberFormat="1" applyFont="1" applyFill="1" applyBorder="1" applyAlignment="1">
      <alignment horizontal="center"/>
    </xf>
    <xf numFmtId="10" fontId="18" fillId="19" borderId="31" xfId="0" applyNumberFormat="1" applyFont="1" applyFill="1" applyBorder="1" applyAlignment="1">
      <alignment horizontal="center" vertical="center" wrapText="1"/>
    </xf>
    <xf numFmtId="10" fontId="7" fillId="21" borderId="3" xfId="0" applyNumberFormat="1" applyFont="1" applyFill="1" applyBorder="1" applyAlignment="1">
      <alignment horizontal="center"/>
    </xf>
    <xf numFmtId="10" fontId="7" fillId="21" borderId="48" xfId="0" applyNumberFormat="1" applyFont="1" applyFill="1" applyBorder="1" applyAlignment="1">
      <alignment horizontal="center"/>
    </xf>
    <xf numFmtId="10" fontId="42" fillId="9" borderId="31" xfId="0" applyNumberFormat="1" applyFont="1" applyFill="1" applyBorder="1" applyAlignment="1">
      <alignment horizontal="center" vertical="center" wrapText="1"/>
    </xf>
    <xf numFmtId="0" fontId="18" fillId="46" borderId="33" xfId="0" applyFont="1" applyFill="1" applyBorder="1" applyAlignment="1">
      <alignment horizontal="center" vertical="center" wrapText="1"/>
    </xf>
    <xf numFmtId="10" fontId="18" fillId="46" borderId="31" xfId="0" applyNumberFormat="1" applyFont="1" applyFill="1" applyBorder="1" applyAlignment="1">
      <alignment horizontal="center" vertical="center" wrapText="1"/>
    </xf>
    <xf numFmtId="10" fontId="18" fillId="46" borderId="32" xfId="0" applyNumberFormat="1" applyFont="1" applyFill="1" applyBorder="1" applyAlignment="1">
      <alignment horizontal="center" vertical="center" wrapText="1"/>
    </xf>
    <xf numFmtId="0" fontId="18" fillId="47" borderId="31" xfId="0" applyFont="1" applyFill="1" applyBorder="1" applyAlignment="1">
      <alignment horizontal="center" vertical="center" wrapText="1"/>
    </xf>
    <xf numFmtId="10" fontId="18" fillId="47" borderId="31" xfId="0" applyNumberFormat="1" applyFont="1" applyFill="1" applyBorder="1" applyAlignment="1">
      <alignment horizontal="center" vertical="center" wrapText="1"/>
    </xf>
    <xf numFmtId="10" fontId="18" fillId="47" borderId="32" xfId="0" applyNumberFormat="1" applyFont="1" applyFill="1" applyBorder="1" applyAlignment="1">
      <alignment horizontal="center" vertical="center" wrapText="1"/>
    </xf>
    <xf numFmtId="0" fontId="18" fillId="48" borderId="31" xfId="0" applyFont="1" applyFill="1" applyBorder="1" applyAlignment="1">
      <alignment horizontal="center" vertical="center" wrapText="1"/>
    </xf>
    <xf numFmtId="10" fontId="18" fillId="48" borderId="31" xfId="0" applyNumberFormat="1" applyFont="1" applyFill="1" applyBorder="1" applyAlignment="1">
      <alignment horizontal="center" vertical="center" wrapText="1"/>
    </xf>
    <xf numFmtId="10" fontId="18" fillId="48" borderId="32" xfId="0" applyNumberFormat="1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/>
    </xf>
    <xf numFmtId="10" fontId="18" fillId="12" borderId="31" xfId="0" applyNumberFormat="1" applyFont="1" applyFill="1" applyBorder="1" applyAlignment="1">
      <alignment horizontal="center" vertical="center" wrapText="1"/>
    </xf>
    <xf numFmtId="10" fontId="18" fillId="12" borderId="32" xfId="0" applyNumberFormat="1" applyFont="1" applyFill="1" applyBorder="1" applyAlignment="1">
      <alignment horizontal="center" vertical="center" wrapText="1"/>
    </xf>
    <xf numFmtId="0" fontId="16" fillId="12" borderId="28" xfId="0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horizontal="center" vertical="center"/>
    </xf>
    <xf numFmtId="0" fontId="16" fillId="12" borderId="26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27" xfId="0" applyFont="1" applyFill="1" applyBorder="1" applyAlignment="1">
      <alignment horizontal="center" vertical="center"/>
    </xf>
    <xf numFmtId="0" fontId="16" fillId="12" borderId="30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14" borderId="18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21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3" borderId="18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5" fillId="14" borderId="18" xfId="0" applyFont="1" applyFill="1" applyBorder="1" applyAlignment="1">
      <alignment horizontal="center" vertical="center"/>
    </xf>
    <xf numFmtId="0" fontId="15" fillId="14" borderId="19" xfId="0" applyFont="1" applyFill="1" applyBorder="1" applyAlignment="1">
      <alignment horizontal="center" vertical="center"/>
    </xf>
    <xf numFmtId="0" fontId="15" fillId="14" borderId="6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3" borderId="18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17" borderId="22" xfId="0" applyFont="1" applyFill="1" applyBorder="1" applyAlignment="1">
      <alignment horizontal="center"/>
    </xf>
    <xf numFmtId="0" fontId="1" fillId="17" borderId="7" xfId="0" applyFont="1" applyFill="1" applyBorder="1" applyAlignment="1">
      <alignment horizontal="center"/>
    </xf>
    <xf numFmtId="0" fontId="15" fillId="16" borderId="22" xfId="0" applyFont="1" applyFill="1" applyBorder="1" applyAlignment="1">
      <alignment horizontal="center"/>
    </xf>
    <xf numFmtId="0" fontId="15" fillId="16" borderId="7" xfId="0" applyFont="1" applyFill="1" applyBorder="1" applyAlignment="1">
      <alignment horizontal="center"/>
    </xf>
    <xf numFmtId="0" fontId="15" fillId="15" borderId="18" xfId="0" applyFont="1" applyFill="1" applyBorder="1" applyAlignment="1">
      <alignment horizontal="center" vertical="center" wrapText="1"/>
    </xf>
    <xf numFmtId="0" fontId="15" fillId="15" borderId="19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15" fillId="15" borderId="21" xfId="0" applyFont="1" applyFill="1" applyBorder="1" applyAlignment="1">
      <alignment horizontal="center" vertical="center" wrapText="1"/>
    </xf>
    <xf numFmtId="0" fontId="15" fillId="15" borderId="9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3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/>
    </xf>
  </cellXfs>
  <cellStyles count="95">
    <cellStyle name="20% - Énfasis1 2" xfId="48"/>
    <cellStyle name="20% - Énfasis1 3" xfId="3"/>
    <cellStyle name="20% - Énfasis2 2" xfId="49"/>
    <cellStyle name="20% - Énfasis2 3" xfId="4"/>
    <cellStyle name="20% - Énfasis3 2" xfId="50"/>
    <cellStyle name="20% - Énfasis3 3" xfId="5"/>
    <cellStyle name="20% - Énfasis4 2" xfId="51"/>
    <cellStyle name="20% - Énfasis4 3" xfId="6"/>
    <cellStyle name="20% - Énfasis5 2" xfId="52"/>
    <cellStyle name="20% - Énfasis5 3" xfId="7"/>
    <cellStyle name="20% - Énfasis6 2" xfId="53"/>
    <cellStyle name="20% - Énfasis6 3" xfId="8"/>
    <cellStyle name="40% - Énfasis1 2" xfId="54"/>
    <cellStyle name="40% - Énfasis1 3" xfId="9"/>
    <cellStyle name="40% - Énfasis2 2" xfId="55"/>
    <cellStyle name="40% - Énfasis2 3" xfId="10"/>
    <cellStyle name="40% - Énfasis3 2" xfId="56"/>
    <cellStyle name="40% - Énfasis3 3" xfId="11"/>
    <cellStyle name="40% - Énfasis4 2" xfId="57"/>
    <cellStyle name="40% - Énfasis4 3" xfId="12"/>
    <cellStyle name="40% - Énfasis5 2" xfId="58"/>
    <cellStyle name="40% - Énfasis5 3" xfId="13"/>
    <cellStyle name="40% - Énfasis6 2" xfId="59"/>
    <cellStyle name="40% - Énfasis6 3" xfId="14"/>
    <cellStyle name="60% - Énfasis1 2" xfId="60"/>
    <cellStyle name="60% - Énfasis1 3" xfId="15"/>
    <cellStyle name="60% - Énfasis2 2" xfId="61"/>
    <cellStyle name="60% - Énfasis2 3" xfId="16"/>
    <cellStyle name="60% - Énfasis3 2" xfId="62"/>
    <cellStyle name="60% - Énfasis3 3" xfId="17"/>
    <cellStyle name="60% - Énfasis4 2" xfId="63"/>
    <cellStyle name="60% - Énfasis4 3" xfId="18"/>
    <cellStyle name="60% - Énfasis5 2" xfId="64"/>
    <cellStyle name="60% - Énfasis5 3" xfId="19"/>
    <cellStyle name="60% - Énfasis6 2" xfId="65"/>
    <cellStyle name="60% - Énfasis6 3" xfId="20"/>
    <cellStyle name="Buena 2" xfId="66"/>
    <cellStyle name="Buena 3" xfId="21"/>
    <cellStyle name="Cálculo 2" xfId="67"/>
    <cellStyle name="Cálculo 3" xfId="22"/>
    <cellStyle name="Celda de comprobación 2" xfId="68"/>
    <cellStyle name="Celda de comprobación 3" xfId="23"/>
    <cellStyle name="Celda vinculada 2" xfId="69"/>
    <cellStyle name="Celda vinculada 3" xfId="24"/>
    <cellStyle name="Encabezado 4 2" xfId="70"/>
    <cellStyle name="Encabezado 4 3" xfId="25"/>
    <cellStyle name="Énfasis1 2" xfId="71"/>
    <cellStyle name="Énfasis1 3" xfId="26"/>
    <cellStyle name="Énfasis2 2" xfId="72"/>
    <cellStyle name="Énfasis2 3" xfId="27"/>
    <cellStyle name="Énfasis3 2" xfId="73"/>
    <cellStyle name="Énfasis3 3" xfId="28"/>
    <cellStyle name="Énfasis4 2" xfId="74"/>
    <cellStyle name="Énfasis4 3" xfId="29"/>
    <cellStyle name="Énfasis5 2" xfId="75"/>
    <cellStyle name="Énfasis5 3" xfId="30"/>
    <cellStyle name="Énfasis6 2" xfId="76"/>
    <cellStyle name="Énfasis6 3" xfId="31"/>
    <cellStyle name="Entrada 2" xfId="77"/>
    <cellStyle name="Entrada 3" xfId="32"/>
    <cellStyle name="Incorrecto 2" xfId="78"/>
    <cellStyle name="Incorrecto 3" xfId="33"/>
    <cellStyle name="Millares" xfId="94" builtinId="3"/>
    <cellStyle name="Neutral 2" xfId="79"/>
    <cellStyle name="Neutral 3" xfId="34"/>
    <cellStyle name="Normal" xfId="0" builtinId="0"/>
    <cellStyle name="Normal 2" xfId="47"/>
    <cellStyle name="Normal 3" xfId="46"/>
    <cellStyle name="Normal 4" xfId="2"/>
    <cellStyle name="Normal 4 2" xfId="35"/>
    <cellStyle name="Notas 2" xfId="80"/>
    <cellStyle name="Notas 3" xfId="36"/>
    <cellStyle name="Porcentaje" xfId="1" builtinId="5"/>
    <cellStyle name="Porcentaje 2" xfId="89"/>
    <cellStyle name="Porcentaje 3" xfId="45"/>
    <cellStyle name="Salida 2" xfId="81"/>
    <cellStyle name="Salida 3" xfId="37"/>
    <cellStyle name="Texto de advertencia 2" xfId="82"/>
    <cellStyle name="Texto de advertencia 3" xfId="38"/>
    <cellStyle name="Texto explicativo 2" xfId="83"/>
    <cellStyle name="Texto explicativo 3" xfId="39"/>
    <cellStyle name="Título 1 2" xfId="85"/>
    <cellStyle name="Título 1 3" xfId="90"/>
    <cellStyle name="Título 1 4" xfId="41"/>
    <cellStyle name="Título 2 2" xfId="86"/>
    <cellStyle name="Título 2 3" xfId="91"/>
    <cellStyle name="Título 2 4" xfId="42"/>
    <cellStyle name="Título 3 2" xfId="87"/>
    <cellStyle name="Título 3 3" xfId="92"/>
    <cellStyle name="Título 3 4" xfId="43"/>
    <cellStyle name="Título 3 4 2" xfId="93"/>
    <cellStyle name="Título 4" xfId="84"/>
    <cellStyle name="Título 5" xfId="40"/>
    <cellStyle name="Total 2" xfId="88"/>
    <cellStyle name="Total 3" xfId="44"/>
  </cellStyles>
  <dxfs count="0"/>
  <tableStyles count="0" defaultTableStyle="TableStyleMedium2" defaultPivotStyle="PivotStyleLight16"/>
  <colors>
    <mruColors>
      <color rgb="FF82CACC"/>
      <color rgb="FFB8E08C"/>
      <color rgb="FFFFFF99"/>
      <color rgb="FF006699"/>
      <color rgb="FF3399FF"/>
      <color rgb="FF0066FF"/>
      <color rgb="FF000099"/>
      <color rgb="FFFFFFCC"/>
      <color rgb="FF666633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2</xdr:col>
      <xdr:colOff>828675</xdr:colOff>
      <xdr:row>2</xdr:row>
      <xdr:rowOff>370284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"/>
          <a:ext cx="1504950" cy="8465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142876</xdr:colOff>
      <xdr:row>0</xdr:row>
      <xdr:rowOff>361951</xdr:rowOff>
    </xdr:from>
    <xdr:to>
      <xdr:col>17</xdr:col>
      <xdr:colOff>66676</xdr:colOff>
      <xdr:row>1</xdr:row>
      <xdr:rowOff>504093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58651" y="361951"/>
          <a:ext cx="1447800" cy="808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6:M21"/>
  <sheetViews>
    <sheetView showGridLines="0" workbookViewId="0">
      <selection activeCell="D26" sqref="D26"/>
    </sheetView>
  </sheetViews>
  <sheetFormatPr baseColWidth="10" defaultRowHeight="15" x14ac:dyDescent="0.25"/>
  <cols>
    <col min="3" max="3" width="11.140625" customWidth="1"/>
    <col min="4" max="4" width="12.28515625" customWidth="1"/>
    <col min="6" max="6" width="27.42578125" customWidth="1"/>
    <col min="13" max="13" width="8.140625" customWidth="1"/>
  </cols>
  <sheetData>
    <row r="6" spans="3:13" ht="3.75" customHeight="1" x14ac:dyDescent="0.25"/>
    <row r="7" spans="3:13" ht="15" customHeight="1" x14ac:dyDescent="0.25">
      <c r="C7" s="230" t="s">
        <v>56</v>
      </c>
      <c r="D7" s="181" t="s">
        <v>55</v>
      </c>
      <c r="E7" s="181"/>
      <c r="F7" s="182"/>
      <c r="G7" s="185" t="s">
        <v>84</v>
      </c>
      <c r="H7" s="186"/>
      <c r="I7" s="186"/>
      <c r="J7" s="186"/>
      <c r="K7" s="186"/>
      <c r="L7" s="186"/>
      <c r="M7" s="187"/>
    </row>
    <row r="8" spans="3:13" s="5" customFormat="1" ht="45.75" customHeight="1" x14ac:dyDescent="0.25">
      <c r="C8" s="231"/>
      <c r="D8" s="23"/>
      <c r="E8" s="23"/>
      <c r="F8" s="23"/>
      <c r="G8" s="188"/>
      <c r="H8" s="189"/>
      <c r="I8" s="189"/>
      <c r="J8" s="189"/>
      <c r="K8" s="189"/>
      <c r="L8" s="189"/>
      <c r="M8" s="190"/>
    </row>
    <row r="9" spans="3:13" x14ac:dyDescent="0.25">
      <c r="C9" s="231"/>
      <c r="D9" s="183" t="s">
        <v>69</v>
      </c>
      <c r="E9" s="183"/>
      <c r="F9" s="184"/>
      <c r="G9" s="191" t="s">
        <v>71</v>
      </c>
      <c r="H9" s="192"/>
      <c r="I9" s="192"/>
      <c r="J9" s="192"/>
      <c r="K9" s="192"/>
      <c r="L9" s="192"/>
      <c r="M9" s="193"/>
    </row>
    <row r="10" spans="3:13" x14ac:dyDescent="0.25">
      <c r="C10" s="231"/>
      <c r="D10" s="33"/>
      <c r="E10" s="33"/>
      <c r="F10" s="33"/>
      <c r="G10" s="194"/>
      <c r="H10" s="195"/>
      <c r="I10" s="195"/>
      <c r="J10" s="195"/>
      <c r="K10" s="195"/>
      <c r="L10" s="195"/>
      <c r="M10" s="196"/>
    </row>
    <row r="11" spans="3:13" x14ac:dyDescent="0.25">
      <c r="C11" s="231"/>
      <c r="D11" s="218" t="s">
        <v>78</v>
      </c>
      <c r="E11" s="218"/>
      <c r="F11" s="219"/>
      <c r="G11" s="206" t="s">
        <v>79</v>
      </c>
      <c r="H11" s="207"/>
      <c r="I11" s="207"/>
      <c r="J11" s="207"/>
      <c r="K11" s="207"/>
      <c r="L11" s="207"/>
      <c r="M11" s="208"/>
    </row>
    <row r="12" spans="3:13" s="5" customFormat="1" x14ac:dyDescent="0.25">
      <c r="C12" s="231"/>
      <c r="D12" s="23"/>
      <c r="E12" s="23"/>
      <c r="F12" s="23"/>
      <c r="G12" s="209"/>
      <c r="H12" s="210"/>
      <c r="I12" s="210"/>
      <c r="J12" s="210"/>
      <c r="K12" s="210"/>
      <c r="L12" s="210"/>
      <c r="M12" s="211"/>
    </row>
    <row r="13" spans="3:13" x14ac:dyDescent="0.25">
      <c r="C13" s="231"/>
      <c r="D13" s="220" t="s">
        <v>80</v>
      </c>
      <c r="E13" s="220"/>
      <c r="F13" s="221"/>
      <c r="G13" s="212" t="s">
        <v>81</v>
      </c>
      <c r="H13" s="213"/>
      <c r="I13" s="213"/>
      <c r="J13" s="213"/>
      <c r="K13" s="213"/>
      <c r="L13" s="213"/>
      <c r="M13" s="214"/>
    </row>
    <row r="14" spans="3:13" x14ac:dyDescent="0.25">
      <c r="C14" s="231"/>
      <c r="G14" s="215"/>
      <c r="H14" s="216"/>
      <c r="I14" s="216"/>
      <c r="J14" s="216"/>
      <c r="K14" s="216"/>
      <c r="L14" s="216"/>
      <c r="M14" s="217"/>
    </row>
    <row r="15" spans="3:13" x14ac:dyDescent="0.25">
      <c r="C15" s="231"/>
      <c r="D15" s="222" t="s">
        <v>82</v>
      </c>
      <c r="E15" s="222"/>
      <c r="F15" s="223"/>
      <c r="G15" s="224" t="s">
        <v>83</v>
      </c>
      <c r="H15" s="225"/>
      <c r="I15" s="225"/>
      <c r="J15" s="225"/>
      <c r="K15" s="225"/>
      <c r="L15" s="225"/>
      <c r="M15" s="226"/>
    </row>
    <row r="16" spans="3:13" x14ac:dyDescent="0.25">
      <c r="C16" s="232"/>
      <c r="G16" s="227"/>
      <c r="H16" s="228"/>
      <c r="I16" s="228"/>
      <c r="J16" s="228"/>
      <c r="K16" s="228"/>
      <c r="L16" s="228"/>
      <c r="M16" s="229"/>
    </row>
    <row r="17" spans="2:13" ht="15.75" thickBot="1" x14ac:dyDescent="0.3">
      <c r="G17" s="34"/>
      <c r="H17" s="34"/>
      <c r="I17" s="34"/>
      <c r="J17" s="34"/>
      <c r="K17" s="34"/>
      <c r="L17" s="34"/>
      <c r="M17" s="34"/>
    </row>
    <row r="18" spans="2:13" ht="15" customHeight="1" thickTop="1" x14ac:dyDescent="0.25">
      <c r="B18" s="175" t="s">
        <v>70</v>
      </c>
      <c r="C18" s="176"/>
      <c r="D18" s="197" t="s">
        <v>54</v>
      </c>
      <c r="E18" s="198"/>
      <c r="F18" s="198"/>
      <c r="G18" s="198"/>
      <c r="H18" s="198"/>
      <c r="I18" s="198"/>
      <c r="J18" s="198"/>
      <c r="K18" s="198"/>
      <c r="L18" s="198"/>
      <c r="M18" s="199"/>
    </row>
    <row r="19" spans="2:13" ht="15" customHeight="1" x14ac:dyDescent="0.25">
      <c r="B19" s="177"/>
      <c r="C19" s="178"/>
      <c r="D19" s="200"/>
      <c r="E19" s="201"/>
      <c r="F19" s="201"/>
      <c r="G19" s="201"/>
      <c r="H19" s="201"/>
      <c r="I19" s="201"/>
      <c r="J19" s="201"/>
      <c r="K19" s="201"/>
      <c r="L19" s="201"/>
      <c r="M19" s="202"/>
    </row>
    <row r="20" spans="2:13" ht="15" customHeight="1" thickBot="1" x14ac:dyDescent="0.3">
      <c r="B20" s="179"/>
      <c r="C20" s="180"/>
      <c r="D20" s="203"/>
      <c r="E20" s="204"/>
      <c r="F20" s="204"/>
      <c r="G20" s="204"/>
      <c r="H20" s="204"/>
      <c r="I20" s="204"/>
      <c r="J20" s="204"/>
      <c r="K20" s="204"/>
      <c r="L20" s="204"/>
      <c r="M20" s="205"/>
    </row>
    <row r="21" spans="2:13" ht="15.75" thickTop="1" x14ac:dyDescent="0.25"/>
  </sheetData>
  <mergeCells count="13">
    <mergeCell ref="B18:C20"/>
    <mergeCell ref="D7:F7"/>
    <mergeCell ref="D9:F9"/>
    <mergeCell ref="G7:M8"/>
    <mergeCell ref="G9:M10"/>
    <mergeCell ref="D18:M20"/>
    <mergeCell ref="G11:M12"/>
    <mergeCell ref="G13:M14"/>
    <mergeCell ref="D11:F11"/>
    <mergeCell ref="D13:F13"/>
    <mergeCell ref="D15:F15"/>
    <mergeCell ref="G15:M16"/>
    <mergeCell ref="C7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O161"/>
  <sheetViews>
    <sheetView topLeftCell="A126" zoomScale="85" zoomScaleNormal="85" workbookViewId="0">
      <selection activeCell="E160" sqref="E160"/>
    </sheetView>
  </sheetViews>
  <sheetFormatPr baseColWidth="10" defaultRowHeight="15" x14ac:dyDescent="0.25"/>
  <cols>
    <col min="1" max="1" width="4.140625" customWidth="1"/>
    <col min="2" max="2" width="6.7109375" customWidth="1"/>
    <col min="3" max="3" width="18.7109375" customWidth="1"/>
    <col min="4" max="4" width="19.85546875" style="2" customWidth="1"/>
    <col min="5" max="5" width="15.140625" style="1" bestFit="1" customWidth="1"/>
    <col min="6" max="6" width="15.42578125" bestFit="1" customWidth="1"/>
    <col min="7" max="7" width="13.5703125" style="5" bestFit="1" customWidth="1"/>
    <col min="8" max="8" width="14.7109375" style="6" customWidth="1"/>
    <col min="9" max="9" width="16.28515625" style="6" customWidth="1"/>
    <col min="10" max="10" width="14.7109375" style="6" bestFit="1" customWidth="1"/>
    <col min="11" max="11" width="17" style="4" customWidth="1"/>
    <col min="12" max="12" width="12.7109375" customWidth="1"/>
  </cols>
  <sheetData>
    <row r="1" spans="1:11" ht="15" customHeight="1" x14ac:dyDescent="0.25">
      <c r="A1" s="235"/>
      <c r="B1" s="235"/>
      <c r="C1" s="19"/>
      <c r="D1" s="19"/>
      <c r="E1" s="19"/>
      <c r="F1" s="19"/>
      <c r="G1" s="19"/>
      <c r="H1" s="19"/>
      <c r="I1" s="19"/>
    </row>
    <row r="2" spans="1:11" ht="23.25" customHeight="1" x14ac:dyDescent="0.25">
      <c r="A2" s="235"/>
      <c r="B2" s="235"/>
      <c r="C2" s="19"/>
      <c r="D2" s="234" t="s">
        <v>74</v>
      </c>
      <c r="E2" s="234"/>
      <c r="F2" s="234"/>
      <c r="G2" s="234"/>
      <c r="H2" s="234"/>
      <c r="I2" s="234"/>
      <c r="J2" s="234"/>
      <c r="K2" s="234"/>
    </row>
    <row r="3" spans="1:11" ht="31.5" customHeight="1" x14ac:dyDescent="0.25">
      <c r="A3" s="235"/>
      <c r="B3" s="235"/>
      <c r="C3" s="19"/>
      <c r="D3" s="234"/>
      <c r="E3" s="234"/>
      <c r="F3" s="234"/>
      <c r="G3" s="234"/>
      <c r="H3" s="234"/>
      <c r="I3" s="234"/>
      <c r="J3" s="234"/>
      <c r="K3" s="234"/>
    </row>
    <row r="4" spans="1:11" ht="22.5" customHeight="1" thickBot="1" x14ac:dyDescent="0.3">
      <c r="C4" s="3"/>
      <c r="D4" s="3"/>
      <c r="E4" s="3"/>
      <c r="F4" s="3"/>
      <c r="G4" s="3"/>
      <c r="H4" s="3"/>
      <c r="I4" s="3"/>
      <c r="J4" s="3"/>
      <c r="K4" s="3"/>
    </row>
    <row r="5" spans="1:11" ht="57" customHeight="1" thickTop="1" thickBot="1" x14ac:dyDescent="0.3">
      <c r="C5" s="9"/>
      <c r="D5" s="26" t="s">
        <v>85</v>
      </c>
      <c r="E5" s="24" t="s">
        <v>72</v>
      </c>
      <c r="F5" s="25" t="s">
        <v>73</v>
      </c>
      <c r="G5" s="26" t="s">
        <v>50</v>
      </c>
      <c r="H5" s="26" t="s">
        <v>86</v>
      </c>
      <c r="I5" s="24" t="s">
        <v>51</v>
      </c>
      <c r="J5" s="25" t="s">
        <v>52</v>
      </c>
      <c r="K5" s="25" t="s">
        <v>57</v>
      </c>
    </row>
    <row r="6" spans="1:11" ht="15.75" hidden="1" thickTop="1" x14ac:dyDescent="0.25">
      <c r="A6" s="236"/>
      <c r="B6" s="233">
        <v>2012</v>
      </c>
      <c r="C6" s="27" t="s">
        <v>1</v>
      </c>
      <c r="D6" s="54" t="s">
        <v>53</v>
      </c>
      <c r="E6" s="55">
        <v>368715.66</v>
      </c>
      <c r="F6" s="56" t="s">
        <v>53</v>
      </c>
      <c r="G6" s="14" t="s">
        <v>53</v>
      </c>
      <c r="H6" s="42">
        <v>1</v>
      </c>
      <c r="I6" s="45">
        <f t="shared" ref="I6:I60" si="0">E6/E$6</f>
        <v>1</v>
      </c>
      <c r="J6" s="47" t="s">
        <v>53</v>
      </c>
      <c r="K6" s="21">
        <v>1</v>
      </c>
    </row>
    <row r="7" spans="1:11" hidden="1" x14ac:dyDescent="0.25">
      <c r="A7" s="236"/>
      <c r="B7" s="233"/>
      <c r="C7" s="27" t="s">
        <v>2</v>
      </c>
      <c r="D7" s="54" t="s">
        <v>53</v>
      </c>
      <c r="E7" s="55">
        <v>370255.11</v>
      </c>
      <c r="F7" s="56" t="s">
        <v>53</v>
      </c>
      <c r="G7" s="14" t="s">
        <v>53</v>
      </c>
      <c r="H7" s="43">
        <v>0.98025560549460333</v>
      </c>
      <c r="I7" s="45">
        <f>E7/E$6</f>
        <v>1.0041751684753504</v>
      </c>
      <c r="J7" s="48" t="s">
        <v>53</v>
      </c>
      <c r="K7" s="21">
        <v>1.0179609410084964</v>
      </c>
    </row>
    <row r="8" spans="1:11" hidden="1" x14ac:dyDescent="0.25">
      <c r="A8" s="236"/>
      <c r="B8" s="233"/>
      <c r="C8" s="27" t="s">
        <v>3</v>
      </c>
      <c r="D8" s="54" t="s">
        <v>53</v>
      </c>
      <c r="E8" s="55">
        <v>368962.74</v>
      </c>
      <c r="F8" s="56" t="s">
        <v>53</v>
      </c>
      <c r="G8" s="14" t="s">
        <v>53</v>
      </c>
      <c r="H8" s="43">
        <v>0.97876312549786371</v>
      </c>
      <c r="I8" s="45">
        <f t="shared" si="0"/>
        <v>1.000670109861892</v>
      </c>
      <c r="J8" s="48" t="s">
        <v>53</v>
      </c>
      <c r="K8" s="21">
        <v>1.0658955452936314</v>
      </c>
    </row>
    <row r="9" spans="1:11" hidden="1" x14ac:dyDescent="0.25">
      <c r="A9" s="236"/>
      <c r="B9" s="233"/>
      <c r="C9" s="27" t="s">
        <v>4</v>
      </c>
      <c r="D9" s="54" t="s">
        <v>53</v>
      </c>
      <c r="E9" s="55">
        <v>369841.22</v>
      </c>
      <c r="F9" s="56" t="s">
        <v>53</v>
      </c>
      <c r="G9" s="14" t="s">
        <v>53</v>
      </c>
      <c r="H9" s="43">
        <v>0.978022384757123</v>
      </c>
      <c r="I9" s="45">
        <f t="shared" si="0"/>
        <v>1.0030526503810551</v>
      </c>
      <c r="J9" s="48" t="s">
        <v>53</v>
      </c>
      <c r="K9" s="21">
        <v>1.1170396825278772</v>
      </c>
    </row>
    <row r="10" spans="1:11" hidden="1" x14ac:dyDescent="0.25">
      <c r="A10" s="236"/>
      <c r="B10" s="233"/>
      <c r="C10" s="27" t="s">
        <v>5</v>
      </c>
      <c r="D10" s="54" t="s">
        <v>53</v>
      </c>
      <c r="E10" s="55">
        <v>368062.51</v>
      </c>
      <c r="F10" s="56" t="s">
        <v>53</v>
      </c>
      <c r="G10" s="14" t="s">
        <v>53</v>
      </c>
      <c r="H10" s="43">
        <v>0.978022384757123</v>
      </c>
      <c r="I10" s="45">
        <f>E10/E$6</f>
        <v>0.99822858079854826</v>
      </c>
      <c r="J10" s="48" t="s">
        <v>53</v>
      </c>
      <c r="K10" s="21">
        <v>1.1498260778203506</v>
      </c>
    </row>
    <row r="11" spans="1:11" hidden="1" x14ac:dyDescent="0.25">
      <c r="A11" s="236"/>
      <c r="B11" s="233"/>
      <c r="C11" s="27" t="s">
        <v>6</v>
      </c>
      <c r="D11" s="54" t="s">
        <v>53</v>
      </c>
      <c r="E11" s="55">
        <v>368386.91</v>
      </c>
      <c r="F11" s="56" t="s">
        <v>53</v>
      </c>
      <c r="G11" s="14" t="s">
        <v>53</v>
      </c>
      <c r="H11" s="43">
        <v>0.978022384757123</v>
      </c>
      <c r="I11" s="45">
        <f t="shared" si="0"/>
        <v>0.99910839154485598</v>
      </c>
      <c r="J11" s="48" t="s">
        <v>53</v>
      </c>
      <c r="K11" s="21">
        <v>1.1542915374524916</v>
      </c>
    </row>
    <row r="12" spans="1:11" hidden="1" x14ac:dyDescent="0.25">
      <c r="A12" s="236"/>
      <c r="B12" s="233"/>
      <c r="C12" s="27" t="s">
        <v>7</v>
      </c>
      <c r="D12" s="54" t="s">
        <v>53</v>
      </c>
      <c r="E12" s="55">
        <v>368739.75</v>
      </c>
      <c r="F12" s="56" t="s">
        <v>53</v>
      </c>
      <c r="G12" s="14" t="s">
        <v>53</v>
      </c>
      <c r="H12" s="43">
        <v>0.97876312549786371</v>
      </c>
      <c r="I12" s="45">
        <f t="shared" si="0"/>
        <v>1.0000653348978994</v>
      </c>
      <c r="J12" s="48" t="s">
        <v>53</v>
      </c>
      <c r="K12" s="21">
        <v>1.3023208943017055</v>
      </c>
    </row>
    <row r="13" spans="1:11" hidden="1" x14ac:dyDescent="0.25">
      <c r="A13" s="236"/>
      <c r="B13" s="233"/>
      <c r="C13" s="27" t="s">
        <v>8</v>
      </c>
      <c r="D13" s="54" t="s">
        <v>53</v>
      </c>
      <c r="E13" s="55">
        <v>367820.83</v>
      </c>
      <c r="F13" s="56" t="s">
        <v>53</v>
      </c>
      <c r="G13" s="14" t="s">
        <v>53</v>
      </c>
      <c r="H13" s="43">
        <v>0.99061497734971549</v>
      </c>
      <c r="I13" s="45">
        <f t="shared" si="0"/>
        <v>0.99757311636831492</v>
      </c>
      <c r="J13" s="48" t="s">
        <v>53</v>
      </c>
      <c r="K13" s="21">
        <v>1.3683862544751384</v>
      </c>
    </row>
    <row r="14" spans="1:11" hidden="1" x14ac:dyDescent="0.25">
      <c r="A14" s="236"/>
      <c r="B14" s="233"/>
      <c r="C14" s="27" t="s">
        <v>9</v>
      </c>
      <c r="D14" s="54" t="s">
        <v>53</v>
      </c>
      <c r="E14" s="55">
        <v>366248.01</v>
      </c>
      <c r="F14" s="56" t="s">
        <v>53</v>
      </c>
      <c r="G14" s="14" t="s">
        <v>53</v>
      </c>
      <c r="H14" s="43">
        <v>1.0265445648050637</v>
      </c>
      <c r="I14" s="45">
        <f t="shared" si="0"/>
        <v>0.99330744454954811</v>
      </c>
      <c r="J14" s="48" t="s">
        <v>53</v>
      </c>
      <c r="K14" s="21">
        <v>1.3161662317182159</v>
      </c>
    </row>
    <row r="15" spans="1:11" hidden="1" x14ac:dyDescent="0.25">
      <c r="A15" s="236"/>
      <c r="B15" s="233"/>
      <c r="C15" s="27" t="s">
        <v>10</v>
      </c>
      <c r="D15" s="54" t="s">
        <v>53</v>
      </c>
      <c r="E15" s="55">
        <v>365831.5</v>
      </c>
      <c r="F15" s="56" t="s">
        <v>53</v>
      </c>
      <c r="G15" s="14" t="s">
        <v>53</v>
      </c>
      <c r="H15" s="43">
        <v>1.0485277824959518</v>
      </c>
      <c r="I15" s="45">
        <f t="shared" si="0"/>
        <v>0.99217782070878147</v>
      </c>
      <c r="J15" s="48" t="s">
        <v>53</v>
      </c>
      <c r="K15" s="21">
        <v>1.2553010481705758</v>
      </c>
    </row>
    <row r="16" spans="1:11" hidden="1" x14ac:dyDescent="0.25">
      <c r="A16" s="236"/>
      <c r="B16" s="233"/>
      <c r="C16" s="27" t="s">
        <v>11</v>
      </c>
      <c r="D16" s="54" t="s">
        <v>53</v>
      </c>
      <c r="E16" s="55">
        <v>366713.92</v>
      </c>
      <c r="F16" s="56" t="s">
        <v>53</v>
      </c>
      <c r="G16" s="15" t="s">
        <v>53</v>
      </c>
      <c r="H16" s="43">
        <v>1.0697702594460989</v>
      </c>
      <c r="I16" s="45">
        <f t="shared" si="0"/>
        <v>0.99457104696882148</v>
      </c>
      <c r="J16" s="48" t="s">
        <v>53</v>
      </c>
      <c r="K16" s="21">
        <v>1.2406126589043807</v>
      </c>
    </row>
    <row r="17" spans="1:11" hidden="1" x14ac:dyDescent="0.25">
      <c r="A17" s="236"/>
      <c r="B17" s="233"/>
      <c r="C17" s="28" t="s">
        <v>12</v>
      </c>
      <c r="D17" s="57" t="s">
        <v>53</v>
      </c>
      <c r="E17" s="58">
        <v>365793.9</v>
      </c>
      <c r="F17" s="59" t="s">
        <v>53</v>
      </c>
      <c r="G17" s="16" t="s">
        <v>53</v>
      </c>
      <c r="H17" s="44">
        <v>1.0799016252851348</v>
      </c>
      <c r="I17" s="46">
        <f t="shared" si="0"/>
        <v>0.99207584511056579</v>
      </c>
      <c r="J17" s="20" t="s">
        <v>53</v>
      </c>
      <c r="K17" s="22">
        <v>1.2284571450431216</v>
      </c>
    </row>
    <row r="18" spans="1:11" hidden="1" x14ac:dyDescent="0.25">
      <c r="B18" s="233">
        <v>2013</v>
      </c>
      <c r="C18" s="7" t="s">
        <v>13</v>
      </c>
      <c r="D18" s="54" t="s">
        <v>53</v>
      </c>
      <c r="E18" s="55">
        <v>364667.82</v>
      </c>
      <c r="F18" s="60" t="s">
        <v>53</v>
      </c>
      <c r="G18" s="14" t="s">
        <v>53</v>
      </c>
      <c r="H18" s="43">
        <v>1.0917549746139796</v>
      </c>
      <c r="I18" s="45">
        <f t="shared" si="0"/>
        <v>0.98902178442868427</v>
      </c>
      <c r="J18" s="48" t="s">
        <v>53</v>
      </c>
      <c r="K18" s="21">
        <v>1.1785520721757954</v>
      </c>
    </row>
    <row r="19" spans="1:11" hidden="1" x14ac:dyDescent="0.25">
      <c r="B19" s="233"/>
      <c r="C19" s="7" t="s">
        <v>14</v>
      </c>
      <c r="D19" s="54" t="s">
        <v>53</v>
      </c>
      <c r="E19" s="55">
        <v>364459.55</v>
      </c>
      <c r="F19" s="60" t="s">
        <v>53</v>
      </c>
      <c r="G19" s="14" t="s">
        <v>53</v>
      </c>
      <c r="H19" s="43">
        <v>1.10212534498435</v>
      </c>
      <c r="I19" s="45">
        <f t="shared" si="0"/>
        <v>0.98845693182654626</v>
      </c>
      <c r="J19" s="48" t="s">
        <v>53</v>
      </c>
      <c r="K19" s="21">
        <v>1.1799865773325504</v>
      </c>
    </row>
    <row r="20" spans="1:11" hidden="1" x14ac:dyDescent="0.25">
      <c r="B20" s="233"/>
      <c r="C20" s="7" t="s">
        <v>15</v>
      </c>
      <c r="D20" s="54" t="s">
        <v>53</v>
      </c>
      <c r="E20" s="55">
        <v>363386.96</v>
      </c>
      <c r="F20" s="60" t="s">
        <v>53</v>
      </c>
      <c r="G20" s="14" t="s">
        <v>53</v>
      </c>
      <c r="H20" s="43">
        <v>1.1050883079473128</v>
      </c>
      <c r="I20" s="45">
        <f t="shared" si="0"/>
        <v>0.98554794228159459</v>
      </c>
      <c r="J20" s="48" t="s">
        <v>53</v>
      </c>
      <c r="K20" s="21">
        <v>1.1841273247048878</v>
      </c>
    </row>
    <row r="21" spans="1:11" hidden="1" x14ac:dyDescent="0.25">
      <c r="B21" s="233"/>
      <c r="C21" s="7" t="s">
        <v>16</v>
      </c>
      <c r="D21" s="54" t="s">
        <v>53</v>
      </c>
      <c r="E21" s="55">
        <v>366455.85</v>
      </c>
      <c r="F21" s="60" t="s">
        <v>53</v>
      </c>
      <c r="G21" s="14" t="s">
        <v>53</v>
      </c>
      <c r="H21" s="43">
        <v>1.1036068264658314</v>
      </c>
      <c r="I21" s="45">
        <f t="shared" si="0"/>
        <v>0.99387113094138724</v>
      </c>
      <c r="J21" s="48" t="s">
        <v>53</v>
      </c>
      <c r="K21" s="21">
        <v>1.158422496399834</v>
      </c>
    </row>
    <row r="22" spans="1:11" hidden="1" x14ac:dyDescent="0.25">
      <c r="B22" s="233"/>
      <c r="C22" s="7" t="s">
        <v>17</v>
      </c>
      <c r="D22" s="54" t="s">
        <v>53</v>
      </c>
      <c r="E22" s="55">
        <v>368827.81</v>
      </c>
      <c r="F22" s="60" t="s">
        <v>53</v>
      </c>
      <c r="G22" s="14" t="s">
        <v>53</v>
      </c>
      <c r="H22" s="43">
        <v>1.1050883079473128</v>
      </c>
      <c r="I22" s="45">
        <f t="shared" si="0"/>
        <v>1.0003041639186141</v>
      </c>
      <c r="J22" s="48" t="s">
        <v>53</v>
      </c>
      <c r="K22" s="21">
        <v>1.1790852395978684</v>
      </c>
    </row>
    <row r="23" spans="1:11" hidden="1" x14ac:dyDescent="0.25">
      <c r="B23" s="233"/>
      <c r="C23" s="7" t="s">
        <v>18</v>
      </c>
      <c r="D23" s="54" t="s">
        <v>53</v>
      </c>
      <c r="E23" s="55">
        <v>369186.66</v>
      </c>
      <c r="F23" s="60" t="s">
        <v>53</v>
      </c>
      <c r="G23" s="14" t="s">
        <v>53</v>
      </c>
      <c r="H23" s="43">
        <v>1.1120965225068116</v>
      </c>
      <c r="I23" s="45">
        <f t="shared" si="0"/>
        <v>1.0012774070946702</v>
      </c>
      <c r="J23" s="48" t="s">
        <v>53</v>
      </c>
      <c r="K23" s="21">
        <v>1.1977734957635027</v>
      </c>
    </row>
    <row r="24" spans="1:11" hidden="1" x14ac:dyDescent="0.25">
      <c r="B24" s="233"/>
      <c r="C24" s="7" t="s">
        <v>19</v>
      </c>
      <c r="D24" s="54" t="s">
        <v>53</v>
      </c>
      <c r="E24" s="55">
        <v>371132.09</v>
      </c>
      <c r="F24" s="60" t="s">
        <v>53</v>
      </c>
      <c r="G24" s="14" t="s">
        <v>53</v>
      </c>
      <c r="H24" s="43">
        <v>1.130614172721494</v>
      </c>
      <c r="I24" s="45">
        <f t="shared" si="0"/>
        <v>1.006553640819053</v>
      </c>
      <c r="J24" s="48" t="s">
        <v>53</v>
      </c>
      <c r="K24" s="21">
        <v>1.2230584167322207</v>
      </c>
    </row>
    <row r="25" spans="1:11" hidden="1" x14ac:dyDescent="0.25">
      <c r="B25" s="233"/>
      <c r="C25" s="7" t="s">
        <v>20</v>
      </c>
      <c r="D25" s="54" t="s">
        <v>53</v>
      </c>
      <c r="E25" s="55">
        <v>371082.45</v>
      </c>
      <c r="F25" s="60" t="s">
        <v>53</v>
      </c>
      <c r="G25" s="14" t="s">
        <v>53</v>
      </c>
      <c r="H25" s="43">
        <v>1.1440110624224205</v>
      </c>
      <c r="I25" s="45">
        <f t="shared" si="0"/>
        <v>1.0064190113324725</v>
      </c>
      <c r="J25" s="48" t="s">
        <v>53</v>
      </c>
      <c r="K25" s="21">
        <v>1.1316986197374785</v>
      </c>
    </row>
    <row r="26" spans="1:11" hidden="1" x14ac:dyDescent="0.25">
      <c r="B26" s="233"/>
      <c r="C26" s="7" t="s">
        <v>21</v>
      </c>
      <c r="D26" s="54" t="s">
        <v>53</v>
      </c>
      <c r="E26" s="55">
        <v>373073.17</v>
      </c>
      <c r="F26" s="60" t="s">
        <v>53</v>
      </c>
      <c r="G26" s="14" t="s">
        <v>53</v>
      </c>
      <c r="H26" s="43">
        <v>1.1644333567833256</v>
      </c>
      <c r="I26" s="45">
        <f t="shared" si="0"/>
        <v>1.0118180768345995</v>
      </c>
      <c r="J26" s="48" t="s">
        <v>53</v>
      </c>
      <c r="K26" s="21">
        <v>1.1094809187236998</v>
      </c>
    </row>
    <row r="27" spans="1:11" hidden="1" x14ac:dyDescent="0.25">
      <c r="B27" s="233"/>
      <c r="C27" s="7" t="s">
        <v>22</v>
      </c>
      <c r="D27" s="54" t="s">
        <v>53</v>
      </c>
      <c r="E27" s="55">
        <v>373625.93</v>
      </c>
      <c r="F27" s="60" t="s">
        <v>53</v>
      </c>
      <c r="G27" s="14" t="s">
        <v>53</v>
      </c>
      <c r="H27" s="43">
        <v>1.2018300001175102</v>
      </c>
      <c r="I27" s="45">
        <f t="shared" si="0"/>
        <v>1.0133172266130492</v>
      </c>
      <c r="J27" s="48" t="s">
        <v>53</v>
      </c>
      <c r="K27" s="21">
        <v>1.036562381498453</v>
      </c>
    </row>
    <row r="28" spans="1:11" hidden="1" x14ac:dyDescent="0.25">
      <c r="B28" s="233"/>
      <c r="C28" s="7" t="s">
        <v>23</v>
      </c>
      <c r="D28" s="54" t="s">
        <v>53</v>
      </c>
      <c r="E28" s="55">
        <v>373151.25</v>
      </c>
      <c r="F28" s="60" t="s">
        <v>53</v>
      </c>
      <c r="G28" s="14" t="s">
        <v>53</v>
      </c>
      <c r="H28" s="43">
        <v>1.2488980651238297</v>
      </c>
      <c r="I28" s="45">
        <f t="shared" si="0"/>
        <v>1.0120298389279154</v>
      </c>
      <c r="J28" s="48" t="s">
        <v>53</v>
      </c>
      <c r="K28" s="21">
        <v>1.035851323939484</v>
      </c>
    </row>
    <row r="29" spans="1:11" hidden="1" x14ac:dyDescent="0.25">
      <c r="B29" s="233"/>
      <c r="C29" s="8" t="s">
        <v>24</v>
      </c>
      <c r="D29" s="57" t="s">
        <v>53</v>
      </c>
      <c r="E29" s="58">
        <v>373322.76</v>
      </c>
      <c r="F29" s="60" t="s">
        <v>53</v>
      </c>
      <c r="G29" s="20" t="s">
        <v>53</v>
      </c>
      <c r="H29" s="44">
        <v>1.276459228301333</v>
      </c>
      <c r="I29" s="46">
        <f t="shared" si="0"/>
        <v>1.0124949941100956</v>
      </c>
      <c r="J29" s="20" t="s">
        <v>53</v>
      </c>
      <c r="K29" s="22">
        <v>1.0551288329652244</v>
      </c>
    </row>
    <row r="30" spans="1:11" hidden="1" x14ac:dyDescent="0.25">
      <c r="B30" s="233">
        <v>2014</v>
      </c>
      <c r="C30" s="27" t="s">
        <v>25</v>
      </c>
      <c r="D30" s="61">
        <v>8.64</v>
      </c>
      <c r="E30" s="55">
        <v>363650.3</v>
      </c>
      <c r="F30" s="62" t="s">
        <v>53</v>
      </c>
      <c r="G30" s="11">
        <f t="shared" ref="G30:G56" si="1">D30/D$30</f>
        <v>1</v>
      </c>
      <c r="H30" s="43">
        <v>1.2807135474660889</v>
      </c>
      <c r="I30" s="45">
        <f t="shared" si="0"/>
        <v>0.98626215116548077</v>
      </c>
      <c r="J30" s="48" t="s">
        <v>53</v>
      </c>
      <c r="K30" s="21">
        <v>1.032022084094997</v>
      </c>
    </row>
    <row r="31" spans="1:11" hidden="1" x14ac:dyDescent="0.25">
      <c r="B31" s="233"/>
      <c r="C31" s="27" t="s">
        <v>26</v>
      </c>
      <c r="D31" s="61">
        <v>8.74</v>
      </c>
      <c r="E31" s="55">
        <v>362735.75</v>
      </c>
      <c r="F31" s="60">
        <v>246.65</v>
      </c>
      <c r="G31" s="11">
        <f t="shared" si="1"/>
        <v>1.011574074074074</v>
      </c>
      <c r="H31" s="43">
        <f t="shared" ref="H31:H51" si="2">H$30*G31</f>
        <v>1.2955366209321315</v>
      </c>
      <c r="I31" s="45">
        <f t="shared" si="0"/>
        <v>0.98378178458707188</v>
      </c>
      <c r="J31" s="49">
        <f>F31/F$31</f>
        <v>1</v>
      </c>
      <c r="K31" s="21">
        <v>1.0613931136989432</v>
      </c>
    </row>
    <row r="32" spans="1:11" hidden="1" x14ac:dyDescent="0.25">
      <c r="B32" s="233"/>
      <c r="C32" s="27" t="s">
        <v>27</v>
      </c>
      <c r="D32" s="61">
        <v>8.76</v>
      </c>
      <c r="E32" s="55">
        <v>362096.79</v>
      </c>
      <c r="F32" s="60">
        <v>247.63</v>
      </c>
      <c r="G32" s="11">
        <f t="shared" si="1"/>
        <v>1.0138888888888888</v>
      </c>
      <c r="H32" s="43">
        <f t="shared" si="2"/>
        <v>1.29850123562534</v>
      </c>
      <c r="I32" s="45">
        <f t="shared" si="0"/>
        <v>0.98204885032547851</v>
      </c>
      <c r="J32" s="49">
        <f>F32/F$31</f>
        <v>1.003973241435232</v>
      </c>
      <c r="K32" s="10">
        <f>K$31*J32</f>
        <v>1.0656102847973619</v>
      </c>
    </row>
    <row r="33" spans="2:11" hidden="1" x14ac:dyDescent="0.25">
      <c r="B33" s="233"/>
      <c r="C33" s="27" t="s">
        <v>28</v>
      </c>
      <c r="D33" s="61">
        <v>8.75</v>
      </c>
      <c r="E33" s="55">
        <v>357861.41</v>
      </c>
      <c r="F33" s="60">
        <v>247.32</v>
      </c>
      <c r="G33" s="11">
        <f t="shared" si="1"/>
        <v>1.0127314814814814</v>
      </c>
      <c r="H33" s="43">
        <f t="shared" si="2"/>
        <v>1.2970189282787357</v>
      </c>
      <c r="I33" s="45">
        <f t="shared" si="0"/>
        <v>0.97056200433689199</v>
      </c>
      <c r="J33" s="49">
        <f t="shared" ref="J33:J55" si="3">F33/F$31</f>
        <v>1.0027163997567403</v>
      </c>
      <c r="K33" s="10">
        <f t="shared" ref="K33:K53" si="4">K$31*J33</f>
        <v>1.0642762816948008</v>
      </c>
    </row>
    <row r="34" spans="2:11" hidden="1" x14ac:dyDescent="0.25">
      <c r="B34" s="233"/>
      <c r="C34" s="27" t="s">
        <v>29</v>
      </c>
      <c r="D34" s="61">
        <v>8.75</v>
      </c>
      <c r="E34" s="55">
        <v>355872.82</v>
      </c>
      <c r="F34" s="60">
        <v>247.26</v>
      </c>
      <c r="G34" s="11">
        <f t="shared" si="1"/>
        <v>1.0127314814814814</v>
      </c>
      <c r="H34" s="43">
        <f t="shared" si="2"/>
        <v>1.2970189282787357</v>
      </c>
      <c r="I34" s="45">
        <f t="shared" si="0"/>
        <v>0.96516871564391926</v>
      </c>
      <c r="J34" s="49">
        <f t="shared" si="3"/>
        <v>1.0024731400770321</v>
      </c>
      <c r="K34" s="10">
        <f t="shared" si="4"/>
        <v>1.064018087545918</v>
      </c>
    </row>
    <row r="35" spans="2:11" hidden="1" x14ac:dyDescent="0.25">
      <c r="B35" s="233"/>
      <c r="C35" s="27" t="s">
        <v>30</v>
      </c>
      <c r="D35" s="61">
        <v>8.76</v>
      </c>
      <c r="E35" s="55">
        <v>353259.31</v>
      </c>
      <c r="F35" s="60">
        <v>238.22</v>
      </c>
      <c r="G35" s="11">
        <f t="shared" si="1"/>
        <v>1.0138888888888888</v>
      </c>
      <c r="H35" s="43">
        <f t="shared" si="2"/>
        <v>1.29850123562534</v>
      </c>
      <c r="I35" s="45">
        <f t="shared" si="0"/>
        <v>0.95808057081166564</v>
      </c>
      <c r="J35" s="49">
        <f t="shared" si="3"/>
        <v>0.9658220150010135</v>
      </c>
      <c r="K35" s="10">
        <f t="shared" si="4"/>
        <v>1.0251168357809131</v>
      </c>
    </row>
    <row r="36" spans="2:11" hidden="1" x14ac:dyDescent="0.25">
      <c r="B36" s="233"/>
      <c r="C36" s="27" t="s">
        <v>31</v>
      </c>
      <c r="D36" s="61">
        <v>8.7899999999999991</v>
      </c>
      <c r="E36" s="55">
        <v>352327.73</v>
      </c>
      <c r="F36" s="60">
        <v>237.09</v>
      </c>
      <c r="G36" s="11">
        <f t="shared" si="1"/>
        <v>1.0173611111111109</v>
      </c>
      <c r="H36" s="43">
        <f t="shared" si="2"/>
        <v>1.3029481576651527</v>
      </c>
      <c r="I36" s="45">
        <f>E36/E$6</f>
        <v>0.95555401688119246</v>
      </c>
      <c r="J36" s="49">
        <f t="shared" si="3"/>
        <v>0.96124062436651125</v>
      </c>
      <c r="K36" s="10">
        <f t="shared" si="4"/>
        <v>1.0202541793102875</v>
      </c>
    </row>
    <row r="37" spans="2:11" hidden="1" x14ac:dyDescent="0.25">
      <c r="B37" s="233"/>
      <c r="C37" s="27" t="s">
        <v>32</v>
      </c>
      <c r="D37" s="61">
        <v>8.83</v>
      </c>
      <c r="E37" s="55">
        <v>351028.51</v>
      </c>
      <c r="F37" s="60">
        <v>224.81</v>
      </c>
      <c r="G37" s="11">
        <f t="shared" si="1"/>
        <v>1.0219907407407407</v>
      </c>
      <c r="H37" s="43">
        <f t="shared" si="2"/>
        <v>1.30887738705157</v>
      </c>
      <c r="I37" s="45">
        <f t="shared" si="0"/>
        <v>0.95203038026646336</v>
      </c>
      <c r="J37" s="49">
        <f t="shared" si="3"/>
        <v>0.91145347658625586</v>
      </c>
      <c r="K37" s="10">
        <f t="shared" si="4"/>
        <v>0.96741044350561289</v>
      </c>
    </row>
    <row r="38" spans="2:11" hidden="1" x14ac:dyDescent="0.25">
      <c r="B38" s="233"/>
      <c r="C38" s="27" t="s">
        <v>33</v>
      </c>
      <c r="D38" s="61">
        <v>8.9</v>
      </c>
      <c r="E38" s="55">
        <v>350413.73</v>
      </c>
      <c r="F38" s="60">
        <v>219.72</v>
      </c>
      <c r="G38" s="11">
        <f t="shared" si="1"/>
        <v>1.0300925925925926</v>
      </c>
      <c r="H38" s="43">
        <f t="shared" si="2"/>
        <v>1.3192535384777999</v>
      </c>
      <c r="I38" s="45">
        <f t="shared" si="0"/>
        <v>0.95036302499329706</v>
      </c>
      <c r="J38" s="49">
        <f t="shared" si="3"/>
        <v>0.89081694709101966</v>
      </c>
      <c r="K38" s="10">
        <f t="shared" si="4"/>
        <v>0.94550697320872412</v>
      </c>
    </row>
    <row r="39" spans="2:11" hidden="1" x14ac:dyDescent="0.25">
      <c r="B39" s="233"/>
      <c r="C39" s="27" t="s">
        <v>34</v>
      </c>
      <c r="D39" s="61">
        <v>9.02</v>
      </c>
      <c r="E39" s="55">
        <v>348933.75</v>
      </c>
      <c r="F39" s="60">
        <v>211.54</v>
      </c>
      <c r="G39" s="11">
        <f t="shared" si="1"/>
        <v>1.0439814814814814</v>
      </c>
      <c r="H39" s="43">
        <f t="shared" si="2"/>
        <v>1.3370412266370511</v>
      </c>
      <c r="I39" s="45">
        <f t="shared" si="0"/>
        <v>0.94634914611437992</v>
      </c>
      <c r="J39" s="49">
        <f t="shared" si="3"/>
        <v>0.85765254409081693</v>
      </c>
      <c r="K39" s="10">
        <f t="shared" si="4"/>
        <v>0.91030650424437232</v>
      </c>
    </row>
    <row r="40" spans="2:11" hidden="1" x14ac:dyDescent="0.25">
      <c r="B40" s="233"/>
      <c r="C40" s="27" t="s">
        <v>35</v>
      </c>
      <c r="D40" s="61">
        <v>9.07</v>
      </c>
      <c r="E40" s="55">
        <v>347714.55</v>
      </c>
      <c r="F40" s="60">
        <v>214.82</v>
      </c>
      <c r="G40" s="11">
        <f t="shared" si="1"/>
        <v>1.0497685185185184</v>
      </c>
      <c r="H40" s="43">
        <f t="shared" si="2"/>
        <v>1.3444527633700722</v>
      </c>
      <c r="I40" s="45">
        <f t="shared" si="0"/>
        <v>0.94304253309989605</v>
      </c>
      <c r="J40" s="49">
        <f t="shared" si="3"/>
        <v>0.87095073991485905</v>
      </c>
      <c r="K40" s="10">
        <f t="shared" si="4"/>
        <v>0.92442111771663071</v>
      </c>
    </row>
    <row r="41" spans="2:11" hidden="1" x14ac:dyDescent="0.25">
      <c r="B41" s="233"/>
      <c r="C41" s="27" t="s">
        <v>36</v>
      </c>
      <c r="D41" s="63">
        <v>9.07</v>
      </c>
      <c r="E41" s="58">
        <v>347764.43</v>
      </c>
      <c r="F41" s="64">
        <v>215.23</v>
      </c>
      <c r="G41" s="13">
        <f t="shared" si="1"/>
        <v>1.0497685185185184</v>
      </c>
      <c r="H41" s="44">
        <f t="shared" si="2"/>
        <v>1.3444527633700722</v>
      </c>
      <c r="I41" s="46">
        <f t="shared" si="0"/>
        <v>0.94317781349455032</v>
      </c>
      <c r="J41" s="50">
        <f t="shared" si="3"/>
        <v>0.87261301439286432</v>
      </c>
      <c r="K41" s="12">
        <f t="shared" si="4"/>
        <v>0.92618544440066297</v>
      </c>
    </row>
    <row r="42" spans="2:11" ht="15" hidden="1" customHeight="1" x14ac:dyDescent="0.25">
      <c r="B42" s="233">
        <v>2015</v>
      </c>
      <c r="C42" s="29" t="s">
        <v>37</v>
      </c>
      <c r="D42" s="61">
        <v>8.58</v>
      </c>
      <c r="E42" s="55">
        <v>347073.36</v>
      </c>
      <c r="F42" s="60">
        <v>218.14</v>
      </c>
      <c r="G42" s="11">
        <f t="shared" si="1"/>
        <v>0.99305555555555547</v>
      </c>
      <c r="H42" s="43">
        <f t="shared" si="2"/>
        <v>1.2718197033864631</v>
      </c>
      <c r="I42" s="45">
        <f t="shared" si="0"/>
        <v>0.9413035508174511</v>
      </c>
      <c r="J42" s="49">
        <f t="shared" si="3"/>
        <v>0.88441110885870655</v>
      </c>
      <c r="K42" s="10">
        <f t="shared" si="4"/>
        <v>0.93870786062147749</v>
      </c>
    </row>
    <row r="43" spans="2:11" ht="15" hidden="1" customHeight="1" x14ac:dyDescent="0.25">
      <c r="B43" s="233"/>
      <c r="C43" s="29" t="s">
        <v>38</v>
      </c>
      <c r="D43" s="61">
        <v>8.23</v>
      </c>
      <c r="E43" s="55">
        <v>346378.82</v>
      </c>
      <c r="F43" s="60">
        <v>223.43</v>
      </c>
      <c r="G43" s="11">
        <f t="shared" si="1"/>
        <v>0.95254629629629628</v>
      </c>
      <c r="H43" s="43">
        <f t="shared" si="2"/>
        <v>1.2199389462553138</v>
      </c>
      <c r="I43" s="45">
        <f t="shared" si="0"/>
        <v>0.93941987709445274</v>
      </c>
      <c r="J43" s="49">
        <f t="shared" si="3"/>
        <v>0.90585850395296985</v>
      </c>
      <c r="K43" s="10">
        <f t="shared" si="4"/>
        <v>0.96147197808130913</v>
      </c>
    </row>
    <row r="44" spans="2:11" hidden="1" x14ac:dyDescent="0.25">
      <c r="B44" s="233"/>
      <c r="C44" s="29" t="s">
        <v>39</v>
      </c>
      <c r="D44" s="61">
        <v>7.49</v>
      </c>
      <c r="E44" s="55">
        <v>345224.58</v>
      </c>
      <c r="F44" s="60">
        <v>223.4</v>
      </c>
      <c r="G44" s="11">
        <f t="shared" si="1"/>
        <v>0.86689814814814814</v>
      </c>
      <c r="H44" s="43">
        <f t="shared" si="2"/>
        <v>1.1102482026065978</v>
      </c>
      <c r="I44" s="45">
        <f t="shared" si="0"/>
        <v>0.93628944319858842</v>
      </c>
      <c r="J44" s="49">
        <f t="shared" si="3"/>
        <v>0.90573687411311576</v>
      </c>
      <c r="K44" s="10">
        <f t="shared" si="4"/>
        <v>0.96134288100686771</v>
      </c>
    </row>
    <row r="45" spans="2:11" hidden="1" x14ac:dyDescent="0.25">
      <c r="B45" s="233"/>
      <c r="C45" s="29" t="s">
        <v>40</v>
      </c>
      <c r="D45" s="61">
        <v>7</v>
      </c>
      <c r="E45" s="55">
        <v>345443.62</v>
      </c>
      <c r="F45" s="60">
        <v>223.34</v>
      </c>
      <c r="G45" s="11">
        <f t="shared" si="1"/>
        <v>0.81018518518518512</v>
      </c>
      <c r="H45" s="43">
        <f t="shared" si="2"/>
        <v>1.0376151426229887</v>
      </c>
      <c r="I45" s="45">
        <f t="shared" si="0"/>
        <v>0.93688350530053432</v>
      </c>
      <c r="J45" s="49">
        <f t="shared" si="3"/>
        <v>0.9054936144334077</v>
      </c>
      <c r="K45" s="10">
        <f t="shared" si="4"/>
        <v>0.96108468685798487</v>
      </c>
    </row>
    <row r="46" spans="2:11" hidden="1" x14ac:dyDescent="0.25">
      <c r="B46" s="233"/>
      <c r="C46" s="29" t="s">
        <v>41</v>
      </c>
      <c r="D46" s="61">
        <v>6.82</v>
      </c>
      <c r="E46" s="55">
        <v>345508.06</v>
      </c>
      <c r="F46" s="60">
        <v>222.4</v>
      </c>
      <c r="G46" s="11">
        <f t="shared" si="1"/>
        <v>0.78935185185185186</v>
      </c>
      <c r="H46" s="43">
        <f t="shared" si="2"/>
        <v>1.0109336103841118</v>
      </c>
      <c r="I46" s="45">
        <f t="shared" si="0"/>
        <v>0.93705827411832743</v>
      </c>
      <c r="J46" s="49">
        <f t="shared" si="3"/>
        <v>0.90168254611798093</v>
      </c>
      <c r="K46" s="10">
        <f t="shared" si="4"/>
        <v>0.95703964519215468</v>
      </c>
    </row>
    <row r="47" spans="2:11" hidden="1" x14ac:dyDescent="0.25">
      <c r="B47" s="233"/>
      <c r="C47" s="29" t="s">
        <v>42</v>
      </c>
      <c r="D47" s="61">
        <v>6.88</v>
      </c>
      <c r="E47" s="55">
        <v>345998.22</v>
      </c>
      <c r="F47" s="60">
        <v>223.09</v>
      </c>
      <c r="G47" s="11">
        <f t="shared" si="1"/>
        <v>0.79629629629629628</v>
      </c>
      <c r="H47" s="43">
        <f t="shared" si="2"/>
        <v>1.0198274544637373</v>
      </c>
      <c r="I47" s="45">
        <f t="shared" si="0"/>
        <v>0.93838764537421604</v>
      </c>
      <c r="J47" s="49">
        <f t="shared" si="3"/>
        <v>0.90448003243462394</v>
      </c>
      <c r="K47" s="10">
        <f t="shared" si="4"/>
        <v>0.96000887790430667</v>
      </c>
    </row>
    <row r="48" spans="2:11" hidden="1" x14ac:dyDescent="0.25">
      <c r="B48" s="233"/>
      <c r="C48" s="29" t="s">
        <v>43</v>
      </c>
      <c r="D48" s="61">
        <v>7.07</v>
      </c>
      <c r="E48" s="55">
        <v>345411.26</v>
      </c>
      <c r="F48" s="60">
        <v>228.56</v>
      </c>
      <c r="G48" s="11">
        <f t="shared" si="1"/>
        <v>0.81828703703703698</v>
      </c>
      <c r="H48" s="43">
        <f t="shared" si="2"/>
        <v>1.0479912940492184</v>
      </c>
      <c r="I48" s="45">
        <f t="shared" si="0"/>
        <v>0.93679574119526154</v>
      </c>
      <c r="J48" s="49">
        <f t="shared" si="3"/>
        <v>0.92665720656801132</v>
      </c>
      <c r="K48" s="10">
        <f t="shared" si="4"/>
        <v>0.98354757781078628</v>
      </c>
    </row>
    <row r="49" spans="2:13" hidden="1" x14ac:dyDescent="0.25">
      <c r="B49" s="233"/>
      <c r="C49" s="29" t="s">
        <v>44</v>
      </c>
      <c r="D49" s="61">
        <v>7.13</v>
      </c>
      <c r="E49" s="55">
        <v>345274.37</v>
      </c>
      <c r="F49" s="65">
        <v>224.56</v>
      </c>
      <c r="G49" s="11">
        <f t="shared" si="1"/>
        <v>0.8252314814814814</v>
      </c>
      <c r="H49" s="43">
        <f t="shared" si="2"/>
        <v>1.056885138128844</v>
      </c>
      <c r="I49" s="45">
        <f t="shared" si="0"/>
        <v>0.93642447950271501</v>
      </c>
      <c r="J49" s="49">
        <f t="shared" si="3"/>
        <v>0.9104398945874721</v>
      </c>
      <c r="K49" s="10">
        <f t="shared" si="4"/>
        <v>0.96633463455193458</v>
      </c>
    </row>
    <row r="50" spans="2:13" hidden="1" x14ac:dyDescent="0.25">
      <c r="B50" s="233"/>
      <c r="C50" s="29" t="s">
        <v>45</v>
      </c>
      <c r="D50" s="66">
        <v>7.23</v>
      </c>
      <c r="E50" s="55">
        <v>344906.59</v>
      </c>
      <c r="F50" s="65">
        <v>217.51</v>
      </c>
      <c r="G50" s="11">
        <f t="shared" si="1"/>
        <v>0.83680555555555558</v>
      </c>
      <c r="H50" s="43">
        <f t="shared" si="2"/>
        <v>1.0717082115948868</v>
      </c>
      <c r="I50" s="45">
        <f t="shared" si="0"/>
        <v>0.93542701712208276</v>
      </c>
      <c r="J50" s="49">
        <f t="shared" si="3"/>
        <v>0.88185688222177172</v>
      </c>
      <c r="K50" s="10">
        <f t="shared" si="4"/>
        <v>0.93599682205820844</v>
      </c>
    </row>
    <row r="51" spans="2:13" hidden="1" x14ac:dyDescent="0.25">
      <c r="B51" s="233"/>
      <c r="C51" s="29" t="s">
        <v>46</v>
      </c>
      <c r="D51" s="61">
        <v>7.38</v>
      </c>
      <c r="E51" s="55">
        <v>346400.08</v>
      </c>
      <c r="F51" s="65">
        <v>216.54</v>
      </c>
      <c r="G51" s="11">
        <f t="shared" si="1"/>
        <v>0.85416666666666663</v>
      </c>
      <c r="H51" s="43">
        <f t="shared" si="2"/>
        <v>1.0939428217939509</v>
      </c>
      <c r="I51" s="45">
        <f t="shared" si="0"/>
        <v>0.93947753670131628</v>
      </c>
      <c r="J51" s="49">
        <f t="shared" si="3"/>
        <v>0.87792418406649098</v>
      </c>
      <c r="K51" s="10">
        <f t="shared" si="4"/>
        <v>0.93182268331793694</v>
      </c>
    </row>
    <row r="52" spans="2:13" hidden="1" x14ac:dyDescent="0.25">
      <c r="B52" s="233"/>
      <c r="C52" s="29" t="s">
        <v>47</v>
      </c>
      <c r="D52" s="61">
        <v>7.32</v>
      </c>
      <c r="E52" s="55">
        <v>346837.66</v>
      </c>
      <c r="F52" s="65">
        <v>216.89</v>
      </c>
      <c r="G52" s="11">
        <f t="shared" si="1"/>
        <v>0.84722222222222221</v>
      </c>
      <c r="H52" s="43">
        <f t="shared" ref="H52:H66" si="5">H$30*G52</f>
        <v>1.0850489777143253</v>
      </c>
      <c r="I52" s="45">
        <f t="shared" si="0"/>
        <v>0.94066430484672114</v>
      </c>
      <c r="J52" s="49">
        <f t="shared" si="3"/>
        <v>0.87934319886478807</v>
      </c>
      <c r="K52" s="10">
        <f t="shared" si="4"/>
        <v>0.93332881585308636</v>
      </c>
    </row>
    <row r="53" spans="2:13" hidden="1" x14ac:dyDescent="0.25">
      <c r="B53" s="233"/>
      <c r="C53" s="30" t="s">
        <v>48</v>
      </c>
      <c r="D53" s="63">
        <v>7.37</v>
      </c>
      <c r="E53" s="58">
        <v>346965.0062</v>
      </c>
      <c r="F53" s="71">
        <v>215.95</v>
      </c>
      <c r="G53" s="13">
        <f t="shared" si="1"/>
        <v>0.85300925925925919</v>
      </c>
      <c r="H53" s="44">
        <f t="shared" si="5"/>
        <v>1.0924605144473465</v>
      </c>
      <c r="I53" s="46">
        <f t="shared" si="0"/>
        <v>0.94100968263729301</v>
      </c>
      <c r="J53" s="50">
        <f t="shared" si="3"/>
        <v>0.87553213054936141</v>
      </c>
      <c r="K53" s="12">
        <f t="shared" si="4"/>
        <v>0.92928377418725627</v>
      </c>
    </row>
    <row r="54" spans="2:13" hidden="1" x14ac:dyDescent="0.25">
      <c r="B54" s="233">
        <v>2016</v>
      </c>
      <c r="C54" s="31" t="s">
        <v>49</v>
      </c>
      <c r="D54" s="61">
        <v>7.05</v>
      </c>
      <c r="E54" s="55">
        <v>346530.16409999999</v>
      </c>
      <c r="F54" s="65">
        <v>214.37</v>
      </c>
      <c r="G54" s="11">
        <f t="shared" si="1"/>
        <v>0.8159722222222221</v>
      </c>
      <c r="H54" s="43">
        <f t="shared" si="5"/>
        <v>1.0450266793560099</v>
      </c>
      <c r="I54" s="45">
        <f t="shared" si="0"/>
        <v>0.93983033999695054</v>
      </c>
      <c r="J54" s="49">
        <f t="shared" si="3"/>
        <v>0.86912629231704841</v>
      </c>
      <c r="K54" s="10">
        <f t="shared" ref="K54:K96" si="6">K$31*J54</f>
        <v>0.92248466160000986</v>
      </c>
    </row>
    <row r="55" spans="2:13" hidden="1" x14ac:dyDescent="0.25">
      <c r="B55" s="233"/>
      <c r="C55" s="31" t="s">
        <v>58</v>
      </c>
      <c r="D55" s="61">
        <v>6.82</v>
      </c>
      <c r="E55" s="55">
        <v>348407.23239999998</v>
      </c>
      <c r="F55" s="65">
        <v>212.58749999999998</v>
      </c>
      <c r="G55" s="11">
        <f t="shared" si="1"/>
        <v>0.78935185185185186</v>
      </c>
      <c r="H55" s="43">
        <f t="shared" si="5"/>
        <v>1.0109336103841118</v>
      </c>
      <c r="I55" s="45">
        <f t="shared" si="0"/>
        <v>0.9449211687944038</v>
      </c>
      <c r="J55" s="49">
        <f t="shared" si="3"/>
        <v>0.86189945266572054</v>
      </c>
      <c r="K55" s="10">
        <f t="shared" si="6"/>
        <v>0.91481414376028403</v>
      </c>
    </row>
    <row r="56" spans="2:13" hidden="1" x14ac:dyDescent="0.25">
      <c r="B56" s="233"/>
      <c r="C56" s="31" t="s">
        <v>59</v>
      </c>
      <c r="D56" s="61">
        <v>6.6</v>
      </c>
      <c r="E56" s="55">
        <v>353470.17420000001</v>
      </c>
      <c r="F56" s="65">
        <v>210.25</v>
      </c>
      <c r="G56" s="11">
        <f t="shared" si="1"/>
        <v>0.76388888888888884</v>
      </c>
      <c r="H56" s="43">
        <f t="shared" si="5"/>
        <v>0.97832284875881781</v>
      </c>
      <c r="I56" s="45">
        <f t="shared" si="0"/>
        <v>0.95865245918765707</v>
      </c>
      <c r="J56" s="49">
        <f t="shared" ref="J56:J76" si="7">F56/F$31</f>
        <v>0.85242246097709307</v>
      </c>
      <c r="K56" s="10">
        <f t="shared" si="6"/>
        <v>0.9047553300433927</v>
      </c>
    </row>
    <row r="57" spans="2:13" hidden="1" x14ac:dyDescent="0.25">
      <c r="B57" s="233"/>
      <c r="C57" s="31" t="s">
        <v>60</v>
      </c>
      <c r="D57" s="61">
        <v>6.42</v>
      </c>
      <c r="E57" s="55">
        <v>352786.17440000002</v>
      </c>
      <c r="F57" s="65">
        <v>210.0975</v>
      </c>
      <c r="G57" s="11">
        <f t="shared" ref="G57:G66" si="8">D57/D$30</f>
        <v>0.74305555555555547</v>
      </c>
      <c r="H57" s="43">
        <f t="shared" si="5"/>
        <v>0.95164131651994099</v>
      </c>
      <c r="I57" s="45">
        <f t="shared" si="0"/>
        <v>0.95679737171998613</v>
      </c>
      <c r="J57" s="49">
        <f t="shared" si="7"/>
        <v>0.85180417595783497</v>
      </c>
      <c r="K57" s="10">
        <f t="shared" si="6"/>
        <v>0.90409908658164895</v>
      </c>
    </row>
    <row r="58" spans="2:13" hidden="1" x14ac:dyDescent="0.25">
      <c r="B58" s="233"/>
      <c r="C58" s="31" t="s">
        <v>61</v>
      </c>
      <c r="D58" s="61">
        <v>6.44</v>
      </c>
      <c r="E58" s="55">
        <v>352453.10110000003</v>
      </c>
      <c r="F58" s="65">
        <v>206.58499999999998</v>
      </c>
      <c r="G58" s="11">
        <f t="shared" si="8"/>
        <v>0.74537037037037035</v>
      </c>
      <c r="H58" s="43">
        <f t="shared" si="5"/>
        <v>0.95460593121314952</v>
      </c>
      <c r="I58" s="45">
        <f t="shared" si="0"/>
        <v>0.95589403796952932</v>
      </c>
      <c r="J58" s="49">
        <f t="shared" si="7"/>
        <v>0.8375633488749239</v>
      </c>
      <c r="K58" s="10">
        <f t="shared" si="6"/>
        <v>0.88898397078246971</v>
      </c>
    </row>
    <row r="59" spans="2:13" hidden="1" x14ac:dyDescent="0.25">
      <c r="B59" s="233"/>
      <c r="C59" s="31" t="s">
        <v>62</v>
      </c>
      <c r="D59" s="61">
        <v>6.43</v>
      </c>
      <c r="E59" s="55">
        <v>353061.50919999997</v>
      </c>
      <c r="F59" s="65">
        <v>203.93800000000002</v>
      </c>
      <c r="G59" s="11">
        <f t="shared" si="8"/>
        <v>0.74421296296296291</v>
      </c>
      <c r="H59" s="43">
        <f t="shared" si="5"/>
        <v>0.95312362386654526</v>
      </c>
      <c r="I59" s="45">
        <f t="shared" si="0"/>
        <v>0.95754411190454991</v>
      </c>
      <c r="J59" s="49">
        <f t="shared" si="7"/>
        <v>0.82683154267180214</v>
      </c>
      <c r="K59" s="10">
        <f t="shared" si="6"/>
        <v>0.87759330558092463</v>
      </c>
      <c r="M59" s="77"/>
    </row>
    <row r="60" spans="2:13" hidden="1" x14ac:dyDescent="0.25">
      <c r="B60" s="233"/>
      <c r="C60" s="31" t="s">
        <v>63</v>
      </c>
      <c r="D60" s="61">
        <v>6.47</v>
      </c>
      <c r="E60" s="55">
        <v>353597.3247</v>
      </c>
      <c r="F60" s="65">
        <v>201.03749999999999</v>
      </c>
      <c r="G60" s="11">
        <f t="shared" si="8"/>
        <v>0.74884259259259256</v>
      </c>
      <c r="H60" s="43">
        <f t="shared" si="5"/>
        <v>0.95905285325296241</v>
      </c>
      <c r="I60" s="45">
        <f t="shared" si="0"/>
        <v>0.95899730621693702</v>
      </c>
      <c r="J60" s="49">
        <f t="shared" si="7"/>
        <v>0.81507196432191364</v>
      </c>
      <c r="K60" s="10">
        <f t="shared" si="6"/>
        <v>0.8651117701003499</v>
      </c>
    </row>
    <row r="61" spans="2:13" hidden="1" x14ac:dyDescent="0.25">
      <c r="B61" s="233"/>
      <c r="C61" s="31" t="s">
        <v>64</v>
      </c>
      <c r="D61" s="61">
        <v>6.51</v>
      </c>
      <c r="E61" s="55">
        <v>353470.17420000001</v>
      </c>
      <c r="F61" s="65">
        <v>200.54750000000001</v>
      </c>
      <c r="G61" s="11">
        <f t="shared" si="8"/>
        <v>0.7534722222222221</v>
      </c>
      <c r="H61" s="43">
        <f t="shared" si="5"/>
        <v>0.96498208263937935</v>
      </c>
      <c r="I61" s="45">
        <f>E61/E$6</f>
        <v>0.95865245918765707</v>
      </c>
      <c r="J61" s="49">
        <f t="shared" si="7"/>
        <v>0.81308534360429763</v>
      </c>
      <c r="K61" s="10">
        <f t="shared" si="6"/>
        <v>0.86300318455114056</v>
      </c>
    </row>
    <row r="62" spans="2:13" hidden="1" x14ac:dyDescent="0.25">
      <c r="B62" s="233"/>
      <c r="C62" s="31" t="s">
        <v>65</v>
      </c>
      <c r="D62" s="61">
        <v>6.56</v>
      </c>
      <c r="E62" s="55">
        <v>353070.49939999997</v>
      </c>
      <c r="F62" s="65">
        <v>202.822</v>
      </c>
      <c r="G62" s="11">
        <f t="shared" si="8"/>
        <v>0.75925925925925919</v>
      </c>
      <c r="H62" s="43">
        <f t="shared" si="5"/>
        <v>0.97239361937240076</v>
      </c>
      <c r="I62" s="45">
        <f>E62/E$6</f>
        <v>0.95756849437856806</v>
      </c>
      <c r="J62" s="49">
        <f t="shared" si="7"/>
        <v>0.82230691262923172</v>
      </c>
      <c r="K62" s="10">
        <f t="shared" si="6"/>
        <v>0.8727908944117051</v>
      </c>
    </row>
    <row r="63" spans="2:13" hidden="1" x14ac:dyDescent="0.25">
      <c r="B63" s="233"/>
      <c r="C63" s="31" t="s">
        <v>66</v>
      </c>
      <c r="D63" s="61">
        <v>6.63</v>
      </c>
      <c r="E63" s="55">
        <v>352626.2966</v>
      </c>
      <c r="F63" s="65">
        <v>204.49</v>
      </c>
      <c r="G63" s="11">
        <f t="shared" si="8"/>
        <v>0.76736111111111105</v>
      </c>
      <c r="H63" s="43">
        <f t="shared" si="5"/>
        <v>0.98276977079863059</v>
      </c>
      <c r="I63" s="45">
        <f t="shared" ref="I63:I74" si="9">E63/E$6</f>
        <v>0.95636376442486881</v>
      </c>
      <c r="J63" s="49">
        <f t="shared" si="7"/>
        <v>0.82906953172511655</v>
      </c>
      <c r="K63" s="10">
        <f t="shared" si="6"/>
        <v>0.87996869175064618</v>
      </c>
    </row>
    <row r="64" spans="2:13" hidden="1" x14ac:dyDescent="0.25">
      <c r="B64" s="233"/>
      <c r="C64" s="31" t="s">
        <v>67</v>
      </c>
      <c r="D64" s="61">
        <v>6.68</v>
      </c>
      <c r="E64" s="55">
        <v>352808.08929999999</v>
      </c>
      <c r="F64" s="65">
        <v>204.61750000000001</v>
      </c>
      <c r="G64" s="11">
        <f t="shared" si="8"/>
        <v>0.77314814814814803</v>
      </c>
      <c r="H64" s="43">
        <f t="shared" si="5"/>
        <v>0.9901813075316519</v>
      </c>
      <c r="I64" s="45">
        <f t="shared" si="9"/>
        <v>0.95685680749225577</v>
      </c>
      <c r="J64" s="49">
        <f t="shared" si="7"/>
        <v>0.82958645854449631</v>
      </c>
      <c r="K64" s="10">
        <f t="shared" si="6"/>
        <v>0.88051735431702216</v>
      </c>
    </row>
    <row r="65" spans="2:11" hidden="1" x14ac:dyDescent="0.25">
      <c r="B65" s="233"/>
      <c r="C65" s="32" t="s">
        <v>68</v>
      </c>
      <c r="D65" s="63">
        <v>6.72</v>
      </c>
      <c r="E65" s="58">
        <v>351994.1447</v>
      </c>
      <c r="F65" s="67">
        <v>204.71800000000002</v>
      </c>
      <c r="G65" s="50">
        <f t="shared" si="8"/>
        <v>0.77777777777777768</v>
      </c>
      <c r="H65" s="44">
        <f t="shared" si="5"/>
        <v>0.99611053691806906</v>
      </c>
      <c r="I65" s="76">
        <f t="shared" si="9"/>
        <v>0.95464929452684499</v>
      </c>
      <c r="J65" s="50">
        <f t="shared" si="7"/>
        <v>0.8299939185080073</v>
      </c>
      <c r="K65" s="12">
        <f t="shared" si="6"/>
        <v>0.88094982951640077</v>
      </c>
    </row>
    <row r="66" spans="2:11" ht="15" hidden="1" customHeight="1" x14ac:dyDescent="0.25">
      <c r="B66" s="233">
        <v>2017</v>
      </c>
      <c r="C66" s="70">
        <v>42736</v>
      </c>
      <c r="D66" s="61">
        <v>6.83</v>
      </c>
      <c r="E66" s="55">
        <v>351921.41759999999</v>
      </c>
      <c r="F66" s="75">
        <v>201.16000000000003</v>
      </c>
      <c r="G66" s="49">
        <f t="shared" si="8"/>
        <v>0.79050925925925919</v>
      </c>
      <c r="H66" s="43">
        <f t="shared" si="5"/>
        <v>1.0124159177307159</v>
      </c>
      <c r="I66" s="45">
        <f t="shared" si="9"/>
        <v>0.95445205012447809</v>
      </c>
      <c r="J66" s="72">
        <f t="shared" si="7"/>
        <v>0.81556861950131776</v>
      </c>
      <c r="K66" s="73">
        <f t="shared" si="6"/>
        <v>0.86563891648765234</v>
      </c>
    </row>
    <row r="67" spans="2:11" hidden="1" x14ac:dyDescent="0.25">
      <c r="B67" s="233"/>
      <c r="C67" s="70">
        <v>42767</v>
      </c>
      <c r="D67" s="61">
        <v>6.89</v>
      </c>
      <c r="E67" s="55">
        <v>350166.30430000002</v>
      </c>
      <c r="F67" s="74">
        <v>200.05250000000001</v>
      </c>
      <c r="G67" s="49">
        <f t="shared" ref="G67:G75" si="10">D67/D$30</f>
        <v>0.79745370370370361</v>
      </c>
      <c r="H67" s="43">
        <f t="shared" ref="H67:H75" si="11">H$30*G67</f>
        <v>1.0213097618103415</v>
      </c>
      <c r="I67" s="45">
        <f t="shared" si="9"/>
        <v>0.94969197755256729</v>
      </c>
      <c r="J67" s="49">
        <f t="shared" si="7"/>
        <v>0.81107845124670586</v>
      </c>
      <c r="K67" s="10">
        <f t="shared" si="6"/>
        <v>0.86087308282285757</v>
      </c>
    </row>
    <row r="68" spans="2:11" hidden="1" x14ac:dyDescent="0.25">
      <c r="B68" s="233"/>
      <c r="C68" s="70">
        <v>42795</v>
      </c>
      <c r="D68" s="61">
        <v>6.89</v>
      </c>
      <c r="E68" s="55">
        <v>351059.46889999998</v>
      </c>
      <c r="F68" s="74">
        <v>192.74799999999999</v>
      </c>
      <c r="G68" s="49">
        <f t="shared" si="10"/>
        <v>0.79745370370370361</v>
      </c>
      <c r="H68" s="43">
        <f t="shared" si="11"/>
        <v>1.0213097618103415</v>
      </c>
      <c r="I68" s="45">
        <f t="shared" si="9"/>
        <v>0.95211434442464415</v>
      </c>
      <c r="J68" s="49">
        <f t="shared" si="7"/>
        <v>0.78146361240624362</v>
      </c>
      <c r="K68" s="10">
        <f t="shared" si="6"/>
        <v>0.82944009681428699</v>
      </c>
    </row>
    <row r="69" spans="2:11" hidden="1" x14ac:dyDescent="0.25">
      <c r="B69" s="233"/>
      <c r="C69" s="70">
        <v>42826</v>
      </c>
      <c r="D69" s="61">
        <v>6.87</v>
      </c>
      <c r="E69" s="55">
        <v>348072.42430000001</v>
      </c>
      <c r="F69" s="74">
        <v>187.84</v>
      </c>
      <c r="G69" s="49">
        <f t="shared" si="10"/>
        <v>0.79513888888888884</v>
      </c>
      <c r="H69" s="43">
        <f t="shared" si="11"/>
        <v>1.0183451471171332</v>
      </c>
      <c r="I69" s="45">
        <f t="shared" si="9"/>
        <v>0.9440131300634208</v>
      </c>
      <c r="J69" s="49">
        <f t="shared" si="7"/>
        <v>0.76156497060612205</v>
      </c>
      <c r="K69" s="10">
        <f t="shared" si="6"/>
        <v>0.80831981543567599</v>
      </c>
    </row>
    <row r="70" spans="2:11" hidden="1" x14ac:dyDescent="0.25">
      <c r="B70" s="233"/>
      <c r="C70" s="70">
        <v>42856</v>
      </c>
      <c r="D70" s="61">
        <v>6.87</v>
      </c>
      <c r="E70" s="55">
        <v>347791.52220000001</v>
      </c>
      <c r="F70" s="74">
        <v>189.18</v>
      </c>
      <c r="G70" s="49">
        <f t="shared" si="10"/>
        <v>0.79513888888888884</v>
      </c>
      <c r="H70" s="43">
        <f t="shared" si="11"/>
        <v>1.0183451471171332</v>
      </c>
      <c r="I70" s="45">
        <f t="shared" si="9"/>
        <v>0.94325129071002856</v>
      </c>
      <c r="J70" s="49">
        <f t="shared" si="7"/>
        <v>0.76699777011960268</v>
      </c>
      <c r="K70" s="10">
        <f t="shared" si="6"/>
        <v>0.81408615142739138</v>
      </c>
    </row>
    <row r="71" spans="2:11" hidden="1" x14ac:dyDescent="0.25">
      <c r="B71" s="233"/>
      <c r="C71" s="70">
        <v>42887</v>
      </c>
      <c r="D71" s="61">
        <v>6.88</v>
      </c>
      <c r="E71" s="55">
        <v>346924.16110000003</v>
      </c>
      <c r="F71" s="74">
        <v>188.97</v>
      </c>
      <c r="G71" s="49">
        <f t="shared" si="10"/>
        <v>0.79629629629629628</v>
      </c>
      <c r="H71" s="43">
        <f t="shared" si="11"/>
        <v>1.0198274544637373</v>
      </c>
      <c r="I71" s="45">
        <f>E71/E$6</f>
        <v>0.94089890594828562</v>
      </c>
      <c r="J71" s="49">
        <f t="shared" si="7"/>
        <v>0.7661463612406243</v>
      </c>
      <c r="K71" s="10">
        <f t="shared" si="6"/>
        <v>0.81318247190630155</v>
      </c>
    </row>
    <row r="72" spans="2:11" hidden="1" x14ac:dyDescent="0.25">
      <c r="B72" s="233"/>
      <c r="C72" s="70">
        <v>42917</v>
      </c>
      <c r="D72" s="61">
        <v>6.94</v>
      </c>
      <c r="E72" s="55">
        <v>348073.70890000003</v>
      </c>
      <c r="F72" s="74">
        <v>197.35999999999999</v>
      </c>
      <c r="G72" s="49">
        <f t="shared" si="10"/>
        <v>0.8032407407407407</v>
      </c>
      <c r="H72" s="43">
        <f t="shared" si="11"/>
        <v>1.0287212985433629</v>
      </c>
      <c r="I72" s="45">
        <f t="shared" si="9"/>
        <v>0.94401661404888537</v>
      </c>
      <c r="J72" s="49">
        <f t="shared" si="7"/>
        <v>0.80016217311980531</v>
      </c>
      <c r="K72" s="10">
        <f t="shared" si="6"/>
        <v>0.84928662039174296</v>
      </c>
    </row>
    <row r="73" spans="2:11" hidden="1" x14ac:dyDescent="0.25">
      <c r="B73" s="233"/>
      <c r="C73" s="70">
        <v>42948</v>
      </c>
      <c r="D73" s="61">
        <v>7.02</v>
      </c>
      <c r="E73" s="55">
        <v>349698.27860000002</v>
      </c>
      <c r="F73" s="74">
        <v>195.65199999999999</v>
      </c>
      <c r="G73" s="49">
        <f t="shared" si="10"/>
        <v>0.81249999999999989</v>
      </c>
      <c r="H73" s="43">
        <f t="shared" si="11"/>
        <v>1.040579757316197</v>
      </c>
      <c r="I73" s="45">
        <f t="shared" si="9"/>
        <v>0.94842263710741237</v>
      </c>
      <c r="J73" s="49">
        <f t="shared" si="7"/>
        <v>0.79323738090411511</v>
      </c>
      <c r="K73" s="10">
        <f t="shared" si="6"/>
        <v>0.84193669362021339</v>
      </c>
    </row>
    <row r="74" spans="2:11" hidden="1" x14ac:dyDescent="0.25">
      <c r="B74" s="233"/>
      <c r="C74" s="70">
        <v>42979</v>
      </c>
      <c r="D74" s="61">
        <v>7.1</v>
      </c>
      <c r="E74" s="55">
        <v>351221.15049999999</v>
      </c>
      <c r="F74" s="74">
        <v>193.09499999999997</v>
      </c>
      <c r="G74" s="49">
        <f t="shared" si="10"/>
        <v>0.82175925925925919</v>
      </c>
      <c r="H74" s="43">
        <f t="shared" si="11"/>
        <v>1.0524382160890313</v>
      </c>
      <c r="I74" s="45">
        <f t="shared" si="9"/>
        <v>0.95255284383635896</v>
      </c>
      <c r="J74" s="49">
        <f t="shared" si="7"/>
        <v>0.78287046422055528</v>
      </c>
      <c r="K74" s="10">
        <f t="shared" si="6"/>
        <v>0.83093331964199224</v>
      </c>
    </row>
    <row r="75" spans="2:11" hidden="1" x14ac:dyDescent="0.25">
      <c r="B75" s="233"/>
      <c r="C75" s="70">
        <v>43009</v>
      </c>
      <c r="D75" s="61">
        <v>7.22</v>
      </c>
      <c r="E75" s="55">
        <v>349780.5491</v>
      </c>
      <c r="F75" s="74">
        <v>192.40249999999997</v>
      </c>
      <c r="G75" s="49">
        <f t="shared" si="10"/>
        <v>0.83564814814814803</v>
      </c>
      <c r="H75" s="43">
        <f t="shared" si="11"/>
        <v>1.0702259042482825</v>
      </c>
      <c r="I75" s="45">
        <f t="shared" ref="I75:I80" si="12">E75/E$6</f>
        <v>0.94864576432690717</v>
      </c>
      <c r="J75" s="49">
        <f t="shared" si="7"/>
        <v>0.78006284208392451</v>
      </c>
      <c r="K75" s="10">
        <f t="shared" si="6"/>
        <v>0.8279533288403037</v>
      </c>
    </row>
    <row r="76" spans="2:11" hidden="1" x14ac:dyDescent="0.25">
      <c r="B76" s="233"/>
      <c r="C76" s="70">
        <v>43040</v>
      </c>
      <c r="D76" s="61">
        <v>7.23</v>
      </c>
      <c r="E76" s="55">
        <v>350029.12599999999</v>
      </c>
      <c r="F76" s="74">
        <v>196.77</v>
      </c>
      <c r="G76" s="49">
        <f t="shared" ref="G76:G85" si="13">D76/D$30</f>
        <v>0.83680555555555558</v>
      </c>
      <c r="H76" s="43">
        <f t="shared" ref="H76:H84" si="14">H$30*G76</f>
        <v>1.0717082115948868</v>
      </c>
      <c r="I76" s="45">
        <f t="shared" si="12"/>
        <v>0.94931993395669723</v>
      </c>
      <c r="J76" s="49">
        <f t="shared" si="7"/>
        <v>0.79777011960267585</v>
      </c>
      <c r="K76" s="10">
        <f t="shared" si="6"/>
        <v>0.84674771126106241</v>
      </c>
    </row>
    <row r="77" spans="2:11" hidden="1" x14ac:dyDescent="0.25">
      <c r="B77" s="233"/>
      <c r="C77" s="70">
        <v>43070</v>
      </c>
      <c r="D77" s="63">
        <v>7.22</v>
      </c>
      <c r="E77" s="85">
        <v>349478.56099999999</v>
      </c>
      <c r="F77" s="80">
        <v>198.11</v>
      </c>
      <c r="G77" s="50">
        <f t="shared" si="13"/>
        <v>0.83564814814814803</v>
      </c>
      <c r="H77" s="44">
        <f t="shared" si="14"/>
        <v>1.0702259042482825</v>
      </c>
      <c r="I77" s="86">
        <f t="shared" si="12"/>
        <v>0.94782673727500488</v>
      </c>
      <c r="J77" s="50">
        <f t="shared" ref="J77:J82" si="15">F77/F$31</f>
        <v>0.80320291911615649</v>
      </c>
      <c r="K77" s="12">
        <f t="shared" si="6"/>
        <v>0.8525140472527778</v>
      </c>
    </row>
    <row r="78" spans="2:11" ht="15" hidden="1" customHeight="1" x14ac:dyDescent="0.25">
      <c r="B78" s="233">
        <v>2018</v>
      </c>
      <c r="C78" s="78">
        <v>43101</v>
      </c>
      <c r="D78" s="61">
        <v>6.93</v>
      </c>
      <c r="E78" s="55">
        <v>349634.36810000002</v>
      </c>
      <c r="F78" s="65">
        <v>202.65</v>
      </c>
      <c r="G78" s="11">
        <f t="shared" si="13"/>
        <v>0.80208333333333326</v>
      </c>
      <c r="H78" s="43">
        <f t="shared" si="14"/>
        <v>1.0272389911967588</v>
      </c>
      <c r="I78" s="45">
        <f t="shared" si="12"/>
        <v>0.94824930435555688</v>
      </c>
      <c r="J78" s="49">
        <f t="shared" si="15"/>
        <v>0.8216095682140685</v>
      </c>
      <c r="K78" s="10">
        <f t="shared" si="6"/>
        <v>0.87205073785157439</v>
      </c>
    </row>
    <row r="79" spans="2:11" hidden="1" x14ac:dyDescent="0.25">
      <c r="B79" s="233"/>
      <c r="C79" s="78">
        <v>43132</v>
      </c>
      <c r="D79" s="61">
        <v>6.87</v>
      </c>
      <c r="E79" s="55">
        <v>349678.2389</v>
      </c>
      <c r="F79" s="65">
        <v>207.435</v>
      </c>
      <c r="G79" s="11">
        <f t="shared" si="13"/>
        <v>0.79513888888888884</v>
      </c>
      <c r="H79" s="43">
        <f t="shared" si="14"/>
        <v>1.0183451471171332</v>
      </c>
      <c r="I79" s="45">
        <f t="shared" si="12"/>
        <v>0.94836828709689203</v>
      </c>
      <c r="J79" s="49">
        <f t="shared" si="15"/>
        <v>0.84100952767078851</v>
      </c>
      <c r="K79" s="10">
        <f t="shared" si="6"/>
        <v>0.89264172122497576</v>
      </c>
    </row>
    <row r="80" spans="2:11" hidden="1" x14ac:dyDescent="0.25">
      <c r="B80" s="233"/>
      <c r="C80" s="78">
        <v>43160</v>
      </c>
      <c r="D80" s="61">
        <v>6.77</v>
      </c>
      <c r="E80" s="55">
        <v>349353.7941</v>
      </c>
      <c r="F80" s="65">
        <v>209.60399999999998</v>
      </c>
      <c r="G80" s="11">
        <f t="shared" si="13"/>
        <v>0.78356481481481466</v>
      </c>
      <c r="H80" s="43">
        <f t="shared" si="14"/>
        <v>1.0035220736510904</v>
      </c>
      <c r="I80" s="45">
        <f t="shared" si="12"/>
        <v>0.94748835484774374</v>
      </c>
      <c r="J80" s="49">
        <f t="shared" si="15"/>
        <v>0.84980336509223586</v>
      </c>
      <c r="K80" s="10">
        <f t="shared" si="6"/>
        <v>0.90197543970708804</v>
      </c>
    </row>
    <row r="81" spans="2:15" hidden="1" x14ac:dyDescent="0.25">
      <c r="B81" s="233"/>
      <c r="C81" s="78">
        <v>43191</v>
      </c>
      <c r="D81" s="61">
        <v>6.62</v>
      </c>
      <c r="E81" s="55">
        <v>351189.45850000001</v>
      </c>
      <c r="F81" s="65">
        <v>210.53750000000002</v>
      </c>
      <c r="G81" s="11">
        <f t="shared" si="13"/>
        <v>0.76620370370370372</v>
      </c>
      <c r="H81" s="43">
        <f t="shared" si="14"/>
        <v>0.98128746345202644</v>
      </c>
      <c r="I81" s="91">
        <f t="shared" ref="I81:I94" si="16">E81/E$6</f>
        <v>0.95246689142522456</v>
      </c>
      <c r="J81" s="49">
        <f t="shared" si="15"/>
        <v>0.85358808027569433</v>
      </c>
      <c r="K81" s="10">
        <f t="shared" si="6"/>
        <v>0.90599251034012263</v>
      </c>
    </row>
    <row r="82" spans="2:15" hidden="1" x14ac:dyDescent="0.25">
      <c r="B82" s="233"/>
      <c r="C82" s="78">
        <v>43221</v>
      </c>
      <c r="D82" s="61">
        <v>6.65</v>
      </c>
      <c r="E82" s="95">
        <v>352048.86969999998</v>
      </c>
      <c r="F82" s="65">
        <v>212.19399999999996</v>
      </c>
      <c r="G82" s="11">
        <f t="shared" si="13"/>
        <v>0.76967592592592593</v>
      </c>
      <c r="H82" s="43">
        <f t="shared" si="14"/>
        <v>0.98573438549183923</v>
      </c>
      <c r="I82" s="91">
        <f t="shared" si="16"/>
        <v>0.9547977151282373</v>
      </c>
      <c r="J82" s="49">
        <f t="shared" si="15"/>
        <v>0.86030407459963498</v>
      </c>
      <c r="K82" s="10">
        <f t="shared" si="6"/>
        <v>0.91312082046719445</v>
      </c>
    </row>
    <row r="83" spans="2:15" hidden="1" x14ac:dyDescent="0.25">
      <c r="B83" s="233"/>
      <c r="C83" s="78">
        <v>43252</v>
      </c>
      <c r="D83" s="61">
        <v>6.65</v>
      </c>
      <c r="E83" s="95">
        <v>354200.86450000003</v>
      </c>
      <c r="F83" s="65">
        <v>212.8175</v>
      </c>
      <c r="G83" s="11">
        <f t="shared" si="13"/>
        <v>0.76967592592592593</v>
      </c>
      <c r="H83" s="43">
        <f t="shared" si="14"/>
        <v>0.98573438549183923</v>
      </c>
      <c r="I83" s="91">
        <f t="shared" si="16"/>
        <v>0.9606341767528942</v>
      </c>
      <c r="J83" s="49">
        <f t="shared" ref="J83:J96" si="17">F83/F$31</f>
        <v>0.86283194810460162</v>
      </c>
      <c r="K83" s="10">
        <f t="shared" si="6"/>
        <v>0.9158038879976681</v>
      </c>
    </row>
    <row r="84" spans="2:15" hidden="1" x14ac:dyDescent="0.25">
      <c r="B84" s="233"/>
      <c r="C84" s="78">
        <v>43282</v>
      </c>
      <c r="D84" s="61">
        <v>6.77</v>
      </c>
      <c r="E84" s="95">
        <v>353789.28399999999</v>
      </c>
      <c r="F84" s="65">
        <v>210.31</v>
      </c>
      <c r="G84" s="11">
        <f t="shared" si="13"/>
        <v>0.78356481481481466</v>
      </c>
      <c r="H84" s="43">
        <f t="shared" si="14"/>
        <v>1.0035220736510904</v>
      </c>
      <c r="I84" s="91">
        <f t="shared" si="16"/>
        <v>0.9595179222927499</v>
      </c>
      <c r="J84" s="49">
        <f t="shared" si="17"/>
        <v>0.85266572065680113</v>
      </c>
      <c r="K84" s="10">
        <f t="shared" si="6"/>
        <v>0.90501352419227543</v>
      </c>
    </row>
    <row r="85" spans="2:15" hidden="1" x14ac:dyDescent="0.25">
      <c r="B85" s="233"/>
      <c r="C85" s="78">
        <v>43313</v>
      </c>
      <c r="D85" s="61">
        <v>6.95</v>
      </c>
      <c r="E85" s="95">
        <v>353222.65430000005</v>
      </c>
      <c r="F85" s="65">
        <v>213.4</v>
      </c>
      <c r="G85" s="11">
        <f t="shared" si="13"/>
        <v>0.80439814814814814</v>
      </c>
      <c r="H85" s="43">
        <f t="shared" ref="H85:H90" si="18">H$30*G85</f>
        <v>1.0302036058899673</v>
      </c>
      <c r="I85" s="91">
        <f t="shared" si="16"/>
        <v>0.95798115626550839</v>
      </c>
      <c r="J85" s="92">
        <f t="shared" si="17"/>
        <v>0.86519359416176767</v>
      </c>
      <c r="K85" s="89">
        <f t="shared" si="6"/>
        <v>0.91831052285973835</v>
      </c>
      <c r="M85" s="112"/>
      <c r="N85" s="112"/>
      <c r="O85" s="112"/>
    </row>
    <row r="86" spans="2:15" hidden="1" x14ac:dyDescent="0.25">
      <c r="B86" s="233"/>
      <c r="C86" s="78">
        <v>43344</v>
      </c>
      <c r="D86" s="61">
        <v>7.2</v>
      </c>
      <c r="E86" s="95">
        <v>352083.64419999998</v>
      </c>
      <c r="F86" s="65">
        <v>213.46</v>
      </c>
      <c r="G86" s="11">
        <f>D86/D$30</f>
        <v>0.83333333333333326</v>
      </c>
      <c r="H86" s="43">
        <f t="shared" si="18"/>
        <v>1.0672612895550739</v>
      </c>
      <c r="I86" s="91">
        <f t="shared" si="16"/>
        <v>0.95489202763994352</v>
      </c>
      <c r="J86" s="49">
        <f t="shared" si="17"/>
        <v>0.86543685384147584</v>
      </c>
      <c r="K86" s="10">
        <f t="shared" si="6"/>
        <v>0.91856871700862119</v>
      </c>
      <c r="M86" s="112"/>
      <c r="N86" s="112"/>
      <c r="O86" s="112"/>
    </row>
    <row r="87" spans="2:15" hidden="1" x14ac:dyDescent="0.25">
      <c r="B87" s="233"/>
      <c r="C87" s="78">
        <v>43374</v>
      </c>
      <c r="D87" s="61">
        <v>7.84</v>
      </c>
      <c r="E87" s="95">
        <v>353525.19399999996</v>
      </c>
      <c r="F87" s="65">
        <v>214.95</v>
      </c>
      <c r="G87" s="11">
        <f>D87/D$30</f>
        <v>0.90740740740740733</v>
      </c>
      <c r="H87" s="43">
        <f t="shared" si="18"/>
        <v>1.1621289597377473</v>
      </c>
      <c r="I87" s="91">
        <f t="shared" si="16"/>
        <v>0.95880167932113325</v>
      </c>
      <c r="J87" s="49">
        <f t="shared" si="17"/>
        <v>0.87147780255422658</v>
      </c>
      <c r="K87" s="10">
        <f t="shared" si="6"/>
        <v>0.92498053837254335</v>
      </c>
      <c r="M87" s="112"/>
      <c r="N87" s="112"/>
      <c r="O87" s="112"/>
    </row>
    <row r="88" spans="2:15" hidden="1" x14ac:dyDescent="0.25">
      <c r="B88" s="233"/>
      <c r="C88" s="78">
        <v>43405</v>
      </c>
      <c r="D88" s="61">
        <v>7.92</v>
      </c>
      <c r="E88" s="95">
        <v>353565.04230000003</v>
      </c>
      <c r="F88" s="65">
        <v>214.02</v>
      </c>
      <c r="G88" s="11">
        <f>D88/D$30</f>
        <v>0.91666666666666663</v>
      </c>
      <c r="H88" s="43">
        <f t="shared" si="18"/>
        <v>1.1739874185105814</v>
      </c>
      <c r="I88" s="91">
        <f>E88/E$6</f>
        <v>0.95890975257194133</v>
      </c>
      <c r="J88" s="49">
        <f t="shared" si="17"/>
        <v>0.86770727751875132</v>
      </c>
      <c r="K88" s="10">
        <f t="shared" si="6"/>
        <v>0.92097852906486044</v>
      </c>
      <c r="M88" s="112"/>
      <c r="N88" s="112"/>
      <c r="O88" s="112"/>
    </row>
    <row r="89" spans="2:15" hidden="1" x14ac:dyDescent="0.25">
      <c r="B89" s="233"/>
      <c r="C89" s="79">
        <v>43435</v>
      </c>
      <c r="D89" s="63">
        <v>7.97</v>
      </c>
      <c r="E89" s="87">
        <v>354319</v>
      </c>
      <c r="F89" s="67">
        <v>213.46</v>
      </c>
      <c r="G89" s="50">
        <f>D89/D$30</f>
        <v>0.92245370370370361</v>
      </c>
      <c r="H89" s="44">
        <f t="shared" si="18"/>
        <v>1.1813989552436026</v>
      </c>
      <c r="I89" s="111">
        <f t="shared" si="16"/>
        <v>0.96095457404765516</v>
      </c>
      <c r="J89" s="50">
        <f t="shared" si="17"/>
        <v>0.86543685384147584</v>
      </c>
      <c r="K89" s="12">
        <f t="shared" si="6"/>
        <v>0.91856871700862119</v>
      </c>
      <c r="M89" s="112"/>
      <c r="N89" s="112"/>
      <c r="O89" s="112"/>
    </row>
    <row r="90" spans="2:15" hidden="1" x14ac:dyDescent="0.25">
      <c r="B90" s="233">
        <v>2019</v>
      </c>
      <c r="C90" s="70">
        <v>43466</v>
      </c>
      <c r="D90" s="61">
        <v>8.0399999999999991</v>
      </c>
      <c r="E90" s="95">
        <v>354309.46139999997</v>
      </c>
      <c r="F90" s="65">
        <v>213.52600000000001</v>
      </c>
      <c r="G90" s="97">
        <f>D90/D$30</f>
        <v>0.93055555555555536</v>
      </c>
      <c r="H90" s="43">
        <f t="shared" si="18"/>
        <v>1.1917751066698326</v>
      </c>
      <c r="I90" s="110">
        <f t="shared" si="16"/>
        <v>0.96092870424868848</v>
      </c>
      <c r="J90" s="92">
        <f t="shared" si="17"/>
        <v>0.86570443948915465</v>
      </c>
      <c r="K90" s="89">
        <f t="shared" si="6"/>
        <v>0.91885273057239225</v>
      </c>
      <c r="M90" s="112"/>
      <c r="N90" s="112"/>
      <c r="O90" s="113"/>
    </row>
    <row r="91" spans="2:15" hidden="1" x14ac:dyDescent="0.25">
      <c r="B91" s="233"/>
      <c r="C91" s="70">
        <v>43497</v>
      </c>
      <c r="D91" s="61">
        <v>8.1</v>
      </c>
      <c r="E91" s="95">
        <v>354987.11509999994</v>
      </c>
      <c r="F91" s="65">
        <v>212.60249999999999</v>
      </c>
      <c r="G91" s="11">
        <f t="shared" ref="G91:G113" si="19">D91/D$30</f>
        <v>0.93749999999999989</v>
      </c>
      <c r="H91" s="43">
        <f t="shared" ref="H91:H113" si="20">H$30*G91</f>
        <v>1.2006689507494581</v>
      </c>
      <c r="I91" s="110">
        <f t="shared" si="16"/>
        <v>0.96276658035083174</v>
      </c>
      <c r="J91" s="92">
        <f t="shared" si="17"/>
        <v>0.86196026758564759</v>
      </c>
      <c r="K91" s="89">
        <f t="shared" si="6"/>
        <v>0.91487869229750474</v>
      </c>
      <c r="M91" s="112"/>
      <c r="N91" s="112"/>
      <c r="O91" s="113"/>
    </row>
    <row r="92" spans="2:15" hidden="1" x14ac:dyDescent="0.25">
      <c r="B92" s="233"/>
      <c r="C92" s="70">
        <v>43525</v>
      </c>
      <c r="D92" s="61">
        <v>8.15</v>
      </c>
      <c r="E92" s="95">
        <v>354237.69279999996</v>
      </c>
      <c r="F92" s="65">
        <v>211.0675</v>
      </c>
      <c r="G92" s="11">
        <f t="shared" si="19"/>
        <v>0.94328703703703698</v>
      </c>
      <c r="H92" s="43">
        <f t="shared" si="20"/>
        <v>1.2080804874824795</v>
      </c>
      <c r="I92" s="110">
        <f t="shared" si="16"/>
        <v>0.9607340594104411</v>
      </c>
      <c r="J92" s="92">
        <f t="shared" si="17"/>
        <v>0.85573687411311572</v>
      </c>
      <c r="K92" s="89">
        <f t="shared" si="6"/>
        <v>0.90827322532192045</v>
      </c>
      <c r="M92" s="112"/>
      <c r="N92" s="112"/>
      <c r="O92" s="113"/>
    </row>
    <row r="93" spans="2:15" hidden="1" x14ac:dyDescent="0.25">
      <c r="B93" s="233"/>
      <c r="C93" s="70">
        <v>43556</v>
      </c>
      <c r="D93" s="61">
        <v>8.27</v>
      </c>
      <c r="E93" s="95">
        <v>354570.66820000001</v>
      </c>
      <c r="F93" s="65">
        <v>210.52249999999998</v>
      </c>
      <c r="G93" s="11">
        <f t="shared" si="19"/>
        <v>0.95717592592592582</v>
      </c>
      <c r="H93" s="43">
        <f t="shared" si="20"/>
        <v>1.2258681756417309</v>
      </c>
      <c r="I93" s="110">
        <f t="shared" si="16"/>
        <v>0.96163712764464637</v>
      </c>
      <c r="J93" s="92">
        <f t="shared" si="17"/>
        <v>0.85352726535576717</v>
      </c>
      <c r="K93" s="89">
        <f t="shared" si="6"/>
        <v>0.9059279618029018</v>
      </c>
      <c r="M93" s="112"/>
      <c r="N93" s="112"/>
      <c r="O93" s="113"/>
    </row>
    <row r="94" spans="2:15" ht="15.75" hidden="1" x14ac:dyDescent="0.25">
      <c r="B94" s="233"/>
      <c r="C94" s="70">
        <v>43586</v>
      </c>
      <c r="D94" s="61">
        <v>8.34</v>
      </c>
      <c r="E94" s="95">
        <v>354817.13640000002</v>
      </c>
      <c r="F94" s="65">
        <v>210.238</v>
      </c>
      <c r="G94" s="11">
        <f t="shared" si="19"/>
        <v>0.96527777777777768</v>
      </c>
      <c r="H94" s="43">
        <f t="shared" si="20"/>
        <v>1.2362443270679606</v>
      </c>
      <c r="I94" s="110">
        <f t="shared" si="16"/>
        <v>0.96230557823337382</v>
      </c>
      <c r="J94" s="92">
        <f t="shared" si="17"/>
        <v>0.85237380904115145</v>
      </c>
      <c r="K94" s="89">
        <f t="shared" si="6"/>
        <v>0.90470369121361616</v>
      </c>
      <c r="M94" s="113"/>
      <c r="N94" s="114"/>
      <c r="O94" s="113"/>
    </row>
    <row r="95" spans="2:15" hidden="1" x14ac:dyDescent="0.25">
      <c r="B95" s="233"/>
      <c r="C95" s="70">
        <v>43617</v>
      </c>
      <c r="D95" s="61">
        <v>8.42</v>
      </c>
      <c r="E95" s="95">
        <v>353913.0563</v>
      </c>
      <c r="F95" s="65">
        <v>212.5</v>
      </c>
      <c r="G95" s="11">
        <f t="shared" si="19"/>
        <v>0.97453703703703698</v>
      </c>
      <c r="H95" s="43">
        <f t="shared" si="20"/>
        <v>1.2481027858407949</v>
      </c>
      <c r="I95" s="110">
        <f t="shared" ref="I95:I121" si="21">E95/E$6</f>
        <v>0.95985360724846902</v>
      </c>
      <c r="J95" s="92">
        <f t="shared" si="17"/>
        <v>0.86154469896614638</v>
      </c>
      <c r="K95" s="89">
        <f t="shared" si="6"/>
        <v>0.91443761062649676</v>
      </c>
      <c r="M95" s="112"/>
      <c r="N95" s="112"/>
      <c r="O95" s="112"/>
    </row>
    <row r="96" spans="2:15" hidden="1" x14ac:dyDescent="0.25">
      <c r="B96" s="233"/>
      <c r="C96" s="70">
        <v>43647</v>
      </c>
      <c r="D96" s="61">
        <v>8.6300000000000008</v>
      </c>
      <c r="E96" s="95">
        <v>354331.05180000007</v>
      </c>
      <c r="F96" s="65">
        <v>213.81</v>
      </c>
      <c r="G96" s="11">
        <f t="shared" si="19"/>
        <v>0.99884259259259267</v>
      </c>
      <c r="H96" s="43">
        <f t="shared" si="20"/>
        <v>1.2792312401194847</v>
      </c>
      <c r="I96" s="110">
        <f t="shared" si="21"/>
        <v>0.96098725993900047</v>
      </c>
      <c r="J96" s="92">
        <f t="shared" si="17"/>
        <v>0.86685586863977293</v>
      </c>
      <c r="K96" s="89">
        <f t="shared" si="6"/>
        <v>0.92007484954377061</v>
      </c>
      <c r="M96" s="112"/>
      <c r="N96" s="112"/>
      <c r="O96" s="112"/>
    </row>
    <row r="97" spans="2:15" hidden="1" x14ac:dyDescent="0.25">
      <c r="B97" s="233"/>
      <c r="C97" s="70">
        <v>43678</v>
      </c>
      <c r="D97" s="61">
        <v>8.74</v>
      </c>
      <c r="E97" s="95">
        <v>356204.09419999999</v>
      </c>
      <c r="F97" s="65">
        <v>212.42800000000003</v>
      </c>
      <c r="G97" s="11">
        <f t="shared" si="19"/>
        <v>1.011574074074074</v>
      </c>
      <c r="H97" s="43">
        <f t="shared" si="20"/>
        <v>1.2955366209321315</v>
      </c>
      <c r="I97" s="110">
        <f t="shared" si="21"/>
        <v>0.96606717002472864</v>
      </c>
      <c r="J97" s="92">
        <f t="shared" ref="J97:J122" si="22">F97/F$31</f>
        <v>0.86125278735049671</v>
      </c>
      <c r="K97" s="89">
        <f t="shared" ref="K97:K122" si="23">K$31*J97</f>
        <v>0.91412777764783748</v>
      </c>
      <c r="M97" s="112"/>
      <c r="N97" s="112"/>
      <c r="O97" s="112"/>
    </row>
    <row r="98" spans="2:15" hidden="1" x14ac:dyDescent="0.25">
      <c r="B98" s="233"/>
      <c r="C98" s="70">
        <v>43709</v>
      </c>
      <c r="D98" s="61">
        <v>8.82</v>
      </c>
      <c r="E98" s="95">
        <v>356413.58350000007</v>
      </c>
      <c r="F98" s="65">
        <v>209.38500000000002</v>
      </c>
      <c r="G98" s="11">
        <f t="shared" si="19"/>
        <v>1.0208333333333333</v>
      </c>
      <c r="H98" s="43">
        <f t="shared" si="20"/>
        <v>1.3073950797049656</v>
      </c>
      <c r="I98" s="110">
        <f t="shared" si="21"/>
        <v>0.96663532951109288</v>
      </c>
      <c r="J98" s="92">
        <f t="shared" si="22"/>
        <v>0.84891546726130152</v>
      </c>
      <c r="K98" s="89">
        <f t="shared" si="23"/>
        <v>0.90103303106366606</v>
      </c>
      <c r="M98" s="112"/>
      <c r="N98" s="112"/>
      <c r="O98" s="112"/>
    </row>
    <row r="99" spans="2:15" hidden="1" x14ac:dyDescent="0.25">
      <c r="B99" s="233"/>
      <c r="C99" s="70">
        <v>43739</v>
      </c>
      <c r="D99" s="61">
        <v>8.98</v>
      </c>
      <c r="E99" s="95">
        <v>356724.24470000004</v>
      </c>
      <c r="F99" s="65">
        <v>210.2</v>
      </c>
      <c r="G99" s="11">
        <f t="shared" si="19"/>
        <v>1.0393518518518519</v>
      </c>
      <c r="H99" s="43">
        <f t="shared" si="20"/>
        <v>1.331111997250634</v>
      </c>
      <c r="I99" s="110">
        <f t="shared" si="21"/>
        <v>0.96747787902472071</v>
      </c>
      <c r="J99" s="92">
        <f t="shared" si="22"/>
        <v>0.85221974457733629</v>
      </c>
      <c r="K99" s="89">
        <f t="shared" si="23"/>
        <v>0.90454016825265704</v>
      </c>
      <c r="M99" s="112"/>
      <c r="N99" s="112"/>
      <c r="O99" s="112"/>
    </row>
    <row r="100" spans="2:15" hidden="1" x14ac:dyDescent="0.25">
      <c r="B100" s="233"/>
      <c r="C100" s="70">
        <v>43770</v>
      </c>
      <c r="D100" s="61">
        <v>8.9499999999999993</v>
      </c>
      <c r="E100" s="95">
        <v>358303.97169999999</v>
      </c>
      <c r="F100" s="65">
        <v>210.51</v>
      </c>
      <c r="G100" s="11">
        <f t="shared" si="19"/>
        <v>1.0358796296296295</v>
      </c>
      <c r="H100" s="43">
        <f t="shared" si="20"/>
        <v>1.3266650752108211</v>
      </c>
      <c r="I100" s="110">
        <f t="shared" si="21"/>
        <v>0.97176228343542559</v>
      </c>
      <c r="J100" s="92">
        <f t="shared" si="22"/>
        <v>0.85347658625582801</v>
      </c>
      <c r="K100" s="89">
        <f t="shared" si="23"/>
        <v>0.90587417135521797</v>
      </c>
      <c r="M100" s="112"/>
      <c r="N100" s="112"/>
      <c r="O100" s="112"/>
    </row>
    <row r="101" spans="2:15" hidden="1" x14ac:dyDescent="0.25">
      <c r="B101" s="233"/>
      <c r="C101" s="70">
        <v>43800</v>
      </c>
      <c r="D101" s="63">
        <v>8.9600000000000009</v>
      </c>
      <c r="E101" s="85">
        <v>359935.26290000003</v>
      </c>
      <c r="F101" s="71">
        <v>211.13</v>
      </c>
      <c r="G101" s="13">
        <f t="shared" si="19"/>
        <v>1.037037037037037</v>
      </c>
      <c r="H101" s="44">
        <f t="shared" si="20"/>
        <v>1.3281473825574255</v>
      </c>
      <c r="I101" s="135">
        <f t="shared" si="21"/>
        <v>0.97618653598819227</v>
      </c>
      <c r="J101" s="50">
        <f t="shared" si="22"/>
        <v>0.85599026961281166</v>
      </c>
      <c r="K101" s="12">
        <f t="shared" si="23"/>
        <v>0.90854217756034006</v>
      </c>
    </row>
    <row r="102" spans="2:15" ht="15" hidden="1" customHeight="1" x14ac:dyDescent="0.25">
      <c r="B102" s="233">
        <v>2020</v>
      </c>
      <c r="C102" s="78">
        <v>43831</v>
      </c>
      <c r="D102" s="61">
        <v>8.75</v>
      </c>
      <c r="E102" s="55">
        <v>361363.77370000002</v>
      </c>
      <c r="F102" s="65">
        <v>216.81</v>
      </c>
      <c r="G102" s="11">
        <f t="shared" si="19"/>
        <v>1.0127314814814814</v>
      </c>
      <c r="H102" s="43">
        <f t="shared" si="20"/>
        <v>1.2970189282787357</v>
      </c>
      <c r="I102" s="110">
        <f t="shared" si="21"/>
        <v>0.98006082437616038</v>
      </c>
      <c r="J102" s="92">
        <f t="shared" si="22"/>
        <v>0.87901885262517732</v>
      </c>
      <c r="K102" s="89">
        <f t="shared" si="23"/>
        <v>0.93298455698790939</v>
      </c>
    </row>
    <row r="103" spans="2:15" hidden="1" x14ac:dyDescent="0.25">
      <c r="B103" s="233"/>
      <c r="C103" s="78">
        <v>43862</v>
      </c>
      <c r="D103" s="61">
        <v>8.73</v>
      </c>
      <c r="E103" s="55">
        <v>363850.09050000005</v>
      </c>
      <c r="F103" s="65">
        <v>217.07499999999999</v>
      </c>
      <c r="G103" s="11">
        <f t="shared" si="19"/>
        <v>1.0104166666666667</v>
      </c>
      <c r="H103" s="43">
        <f t="shared" si="20"/>
        <v>1.2940543135855274</v>
      </c>
      <c r="I103" s="110">
        <f t="shared" si="21"/>
        <v>0.98680400637173937</v>
      </c>
      <c r="J103" s="92">
        <f t="shared" si="22"/>
        <v>0.88009324954388801</v>
      </c>
      <c r="K103" s="89">
        <f t="shared" si="23"/>
        <v>0.9341249144788083</v>
      </c>
    </row>
    <row r="104" spans="2:15" hidden="1" x14ac:dyDescent="0.25">
      <c r="B104" s="233"/>
      <c r="C104" s="78">
        <v>43891</v>
      </c>
      <c r="D104" s="61">
        <v>8.42</v>
      </c>
      <c r="E104" s="55">
        <v>368312.54380000004</v>
      </c>
      <c r="F104" s="65">
        <v>216.48</v>
      </c>
      <c r="G104" s="11">
        <f t="shared" si="19"/>
        <v>0.97453703703703698</v>
      </c>
      <c r="H104" s="43">
        <f t="shared" si="20"/>
        <v>1.2481027858407949</v>
      </c>
      <c r="I104" s="110">
        <f t="shared" si="21"/>
        <v>0.99890670171155749</v>
      </c>
      <c r="J104" s="92">
        <f t="shared" si="22"/>
        <v>0.8776809243867828</v>
      </c>
      <c r="K104" s="89">
        <f t="shared" si="23"/>
        <v>0.9315644891690541</v>
      </c>
    </row>
    <row r="105" spans="2:15" hidden="1" x14ac:dyDescent="0.25">
      <c r="B105" s="233"/>
      <c r="C105" s="78">
        <v>43922</v>
      </c>
      <c r="D105" s="61">
        <v>7.66</v>
      </c>
      <c r="E105" s="55">
        <v>378898.72610000003</v>
      </c>
      <c r="F105" s="65">
        <v>215.63</v>
      </c>
      <c r="G105" s="11">
        <f t="shared" si="19"/>
        <v>0.88657407407407407</v>
      </c>
      <c r="H105" s="43">
        <f t="shared" si="20"/>
        <v>1.1354474274988704</v>
      </c>
      <c r="I105" s="110">
        <f t="shared" si="21"/>
        <v>1.027617666415362</v>
      </c>
      <c r="J105" s="92">
        <f t="shared" si="22"/>
        <v>0.87423474559091829</v>
      </c>
      <c r="K105" s="89">
        <f t="shared" si="23"/>
        <v>0.92790673872654816</v>
      </c>
    </row>
    <row r="106" spans="2:15" hidden="1" x14ac:dyDescent="0.25">
      <c r="B106" s="233"/>
      <c r="C106" s="78">
        <v>43952</v>
      </c>
      <c r="D106" s="61">
        <v>7.67</v>
      </c>
      <c r="E106" s="55">
        <v>387102.85400000005</v>
      </c>
      <c r="F106" s="65">
        <v>212.18</v>
      </c>
      <c r="G106" s="11">
        <f t="shared" si="19"/>
        <v>0.8877314814814814</v>
      </c>
      <c r="H106" s="43">
        <f t="shared" si="20"/>
        <v>1.1369297348454745</v>
      </c>
      <c r="I106" s="110">
        <f t="shared" si="21"/>
        <v>1.0498682209483592</v>
      </c>
      <c r="J106" s="92">
        <f t="shared" si="22"/>
        <v>0.86024731400770327</v>
      </c>
      <c r="K106" s="89">
        <f t="shared" si="23"/>
        <v>0.91306057516578865</v>
      </c>
    </row>
    <row r="107" spans="2:15" hidden="1" x14ac:dyDescent="0.25">
      <c r="B107" s="233"/>
      <c r="C107" s="78">
        <v>43983</v>
      </c>
      <c r="D107" s="61">
        <v>7.72</v>
      </c>
      <c r="E107" s="55">
        <v>392022.89920000004</v>
      </c>
      <c r="F107" s="65">
        <v>209.87</v>
      </c>
      <c r="G107" s="11">
        <f t="shared" si="19"/>
        <v>0.89351851851851838</v>
      </c>
      <c r="H107" s="43">
        <f t="shared" si="20"/>
        <v>1.144341271578496</v>
      </c>
      <c r="I107" s="110">
        <f t="shared" si="21"/>
        <v>1.0632119590472509</v>
      </c>
      <c r="J107" s="92">
        <f t="shared" si="22"/>
        <v>0.85088181633894178</v>
      </c>
      <c r="K107" s="89">
        <f t="shared" si="23"/>
        <v>0.90312010043380175</v>
      </c>
    </row>
    <row r="108" spans="2:15" hidden="1" x14ac:dyDescent="0.25">
      <c r="B108" s="233"/>
      <c r="C108" s="78">
        <v>44013</v>
      </c>
      <c r="D108" s="61">
        <v>7.91</v>
      </c>
      <c r="E108" s="55">
        <v>394507.99460000003</v>
      </c>
      <c r="F108" s="65">
        <v>208.82</v>
      </c>
      <c r="G108" s="11">
        <f t="shared" si="19"/>
        <v>0.91550925925925919</v>
      </c>
      <c r="H108" s="43">
        <f t="shared" si="20"/>
        <v>1.172505111163977</v>
      </c>
      <c r="I108" s="110">
        <f t="shared" si="21"/>
        <v>1.069951828463158</v>
      </c>
      <c r="J108" s="92">
        <f t="shared" si="22"/>
        <v>0.84662477194405028</v>
      </c>
      <c r="K108" s="89">
        <f t="shared" si="23"/>
        <v>0.89860170282835317</v>
      </c>
    </row>
    <row r="109" spans="2:15" hidden="1" x14ac:dyDescent="0.25">
      <c r="B109" s="233"/>
      <c r="C109" s="78">
        <v>44044</v>
      </c>
      <c r="D109" s="61">
        <v>8.0399999999999991</v>
      </c>
      <c r="E109" s="55">
        <v>395047.99249999999</v>
      </c>
      <c r="F109" s="65">
        <v>205.84</v>
      </c>
      <c r="G109" s="11">
        <f t="shared" si="19"/>
        <v>0.93055555555555536</v>
      </c>
      <c r="H109" s="43">
        <f t="shared" si="20"/>
        <v>1.1917751066698326</v>
      </c>
      <c r="I109" s="110">
        <f t="shared" si="21"/>
        <v>1.071416365933576</v>
      </c>
      <c r="J109" s="92">
        <f t="shared" si="22"/>
        <v>0.83454287451854858</v>
      </c>
      <c r="K109" s="89">
        <f t="shared" si="23"/>
        <v>0.88577806010050875</v>
      </c>
      <c r="M109" s="112"/>
      <c r="N109" s="112"/>
      <c r="O109" s="112"/>
    </row>
    <row r="110" spans="2:15" hidden="1" x14ac:dyDescent="0.25">
      <c r="B110" s="233"/>
      <c r="C110" s="78">
        <v>44075</v>
      </c>
      <c r="D110" s="61">
        <v>8.15</v>
      </c>
      <c r="E110" s="55">
        <v>397024.88740000001</v>
      </c>
      <c r="F110" s="65">
        <v>209.17</v>
      </c>
      <c r="G110" s="11">
        <f t="shared" si="19"/>
        <v>0.94328703703703698</v>
      </c>
      <c r="H110" s="43">
        <f t="shared" si="20"/>
        <v>1.2080804874824795</v>
      </c>
      <c r="I110" s="110">
        <f t="shared" si="21"/>
        <v>1.0767779361473284</v>
      </c>
      <c r="J110" s="92">
        <f t="shared" si="22"/>
        <v>0.84804378674234737</v>
      </c>
      <c r="K110" s="89">
        <f t="shared" si="23"/>
        <v>0.90010783536350258</v>
      </c>
      <c r="M110" s="112"/>
      <c r="N110" s="112"/>
      <c r="O110" s="112"/>
    </row>
    <row r="111" spans="2:15" hidden="1" x14ac:dyDescent="0.25">
      <c r="B111" s="233"/>
      <c r="C111" s="78">
        <v>44105</v>
      </c>
      <c r="D111" s="61">
        <v>8.51</v>
      </c>
      <c r="E111" s="55">
        <v>402699.60360000003</v>
      </c>
      <c r="F111" s="65">
        <v>216.73</v>
      </c>
      <c r="G111" s="11">
        <f t="shared" si="19"/>
        <v>0.98495370370370361</v>
      </c>
      <c r="H111" s="43">
        <f t="shared" si="20"/>
        <v>1.2614435519602332</v>
      </c>
      <c r="I111" s="110">
        <f t="shared" si="21"/>
        <v>1.0921684302749715</v>
      </c>
      <c r="J111" s="92">
        <f t="shared" si="22"/>
        <v>0.87869450638556656</v>
      </c>
      <c r="K111" s="89">
        <f t="shared" si="23"/>
        <v>0.93264029812273241</v>
      </c>
      <c r="M111" s="112"/>
      <c r="N111" s="112"/>
      <c r="O111" s="112"/>
    </row>
    <row r="112" spans="2:15" hidden="1" x14ac:dyDescent="0.25">
      <c r="B112" s="233"/>
      <c r="C112" s="78">
        <v>44136</v>
      </c>
      <c r="D112" s="61">
        <v>8.58</v>
      </c>
      <c r="E112" s="55">
        <v>404687.41489999997</v>
      </c>
      <c r="F112" s="65">
        <v>220.13</v>
      </c>
      <c r="G112" s="11">
        <f t="shared" si="19"/>
        <v>0.99305555555555547</v>
      </c>
      <c r="H112" s="43">
        <f t="shared" si="20"/>
        <v>1.2718197033864631</v>
      </c>
      <c r="I112" s="110">
        <f t="shared" si="21"/>
        <v>1.0975596070424565</v>
      </c>
      <c r="J112" s="92">
        <f t="shared" si="22"/>
        <v>0.89247922156902493</v>
      </c>
      <c r="K112" s="89">
        <f t="shared" si="23"/>
        <v>0.94727129989275638</v>
      </c>
      <c r="M112" s="112"/>
      <c r="N112" s="112"/>
      <c r="O112" s="112"/>
    </row>
    <row r="113" spans="2:15" hidden="1" x14ac:dyDescent="0.25">
      <c r="B113" s="233"/>
      <c r="C113" s="134">
        <v>44166</v>
      </c>
      <c r="D113" s="63">
        <v>8.5500000000000007</v>
      </c>
      <c r="E113" s="85">
        <v>406861.48980000004</v>
      </c>
      <c r="F113" s="67">
        <v>221.31</v>
      </c>
      <c r="G113" s="50">
        <f t="shared" si="19"/>
        <v>0.98958333333333337</v>
      </c>
      <c r="H113" s="44">
        <f t="shared" si="20"/>
        <v>1.2673727813466504</v>
      </c>
      <c r="I113" s="135">
        <f t="shared" si="21"/>
        <v>1.1034559524811072</v>
      </c>
      <c r="J113" s="50">
        <f t="shared" si="22"/>
        <v>0.89726332860328395</v>
      </c>
      <c r="K113" s="12">
        <f t="shared" si="23"/>
        <v>0.9523491181541176</v>
      </c>
      <c r="M113" s="112"/>
      <c r="N113" s="112"/>
      <c r="O113" s="112"/>
    </row>
    <row r="114" spans="2:15" ht="15.75" thickTop="1" x14ac:dyDescent="0.25">
      <c r="B114" s="233">
        <v>2021</v>
      </c>
      <c r="C114" s="70">
        <v>44197</v>
      </c>
      <c r="D114" s="61">
        <v>8.6199999999999992</v>
      </c>
      <c r="E114" s="95">
        <v>408147.91370000003</v>
      </c>
      <c r="F114" s="65">
        <v>227.18</v>
      </c>
      <c r="G114" s="11">
        <f>D114/D$30</f>
        <v>0.99768518518518501</v>
      </c>
      <c r="H114" s="43">
        <f t="shared" ref="H114:H138" si="24">H$30*G114</f>
        <v>1.2777489327728802</v>
      </c>
      <c r="I114" s="110">
        <f t="shared" si="21"/>
        <v>1.1069448845758274</v>
      </c>
      <c r="J114" s="92">
        <f t="shared" si="22"/>
        <v>0.92106223393472531</v>
      </c>
      <c r="K114" s="89">
        <f t="shared" si="23"/>
        <v>0.97760911238648251</v>
      </c>
      <c r="M114" s="112"/>
      <c r="N114" s="112"/>
      <c r="O114" s="113"/>
    </row>
    <row r="115" spans="2:15" ht="15.75" customHeight="1" x14ac:dyDescent="0.25">
      <c r="B115" s="233"/>
      <c r="C115" s="70">
        <v>44228</v>
      </c>
      <c r="D115" s="61">
        <v>8.64</v>
      </c>
      <c r="E115" s="95">
        <v>407980.11180000007</v>
      </c>
      <c r="F115" s="65">
        <v>227.27</v>
      </c>
      <c r="G115" s="11">
        <f t="shared" ref="G115:G138" si="25">D115/D$30</f>
        <v>1</v>
      </c>
      <c r="H115" s="43">
        <f t="shared" si="24"/>
        <v>1.2807135474660889</v>
      </c>
      <c r="I115" s="110">
        <f t="shared" si="21"/>
        <v>1.1064897861945979</v>
      </c>
      <c r="J115" s="92">
        <f t="shared" si="22"/>
        <v>0.92142712345428746</v>
      </c>
      <c r="K115" s="89">
        <f t="shared" si="23"/>
        <v>0.97799640360980666</v>
      </c>
      <c r="M115" s="112"/>
      <c r="N115" s="112"/>
      <c r="O115" s="113"/>
    </row>
    <row r="116" spans="2:15" x14ac:dyDescent="0.25">
      <c r="B116" s="233"/>
      <c r="C116" s="70">
        <v>44256</v>
      </c>
      <c r="D116" s="61">
        <v>8.61</v>
      </c>
      <c r="E116" s="95">
        <v>404779.21970000007</v>
      </c>
      <c r="F116" s="65">
        <v>233.24</v>
      </c>
      <c r="G116" s="11">
        <f t="shared" si="25"/>
        <v>0.99652777777777768</v>
      </c>
      <c r="H116" s="43">
        <f t="shared" si="24"/>
        <v>1.276266625426276</v>
      </c>
      <c r="I116" s="110">
        <f t="shared" si="21"/>
        <v>1.0978085923988152</v>
      </c>
      <c r="J116" s="92">
        <f t="shared" si="22"/>
        <v>0.94563146158524225</v>
      </c>
      <c r="K116" s="89">
        <f t="shared" si="23"/>
        <v>1.0036867214236429</v>
      </c>
      <c r="M116" s="112"/>
      <c r="N116" s="112"/>
      <c r="O116" s="113"/>
    </row>
    <row r="117" spans="2:15" x14ac:dyDescent="0.25">
      <c r="B117" s="233"/>
      <c r="C117" s="70">
        <v>44287</v>
      </c>
      <c r="D117" s="61">
        <v>8.77</v>
      </c>
      <c r="E117" s="95">
        <v>395378.80219999998</v>
      </c>
      <c r="F117" s="65">
        <v>236.44</v>
      </c>
      <c r="G117" s="11">
        <f t="shared" si="25"/>
        <v>1.0150462962962963</v>
      </c>
      <c r="H117" s="43">
        <f t="shared" si="24"/>
        <v>1.2999835429719444</v>
      </c>
      <c r="I117" s="110">
        <f t="shared" si="21"/>
        <v>1.072313560536051</v>
      </c>
      <c r="J117" s="92">
        <f t="shared" si="22"/>
        <v>0.95860531116967362</v>
      </c>
      <c r="K117" s="89">
        <f t="shared" si="23"/>
        <v>1.0174570760307242</v>
      </c>
      <c r="M117" s="112"/>
      <c r="N117" s="112"/>
      <c r="O117" s="113"/>
    </row>
    <row r="118" spans="2:15" ht="15.75" x14ac:dyDescent="0.25">
      <c r="B118" s="233"/>
      <c r="C118" s="70">
        <v>44317</v>
      </c>
      <c r="D118" s="61">
        <v>8.85</v>
      </c>
      <c r="E118" s="95">
        <v>31289.7</v>
      </c>
      <c r="F118" s="65">
        <v>239.69</v>
      </c>
      <c r="G118" s="11">
        <f t="shared" si="25"/>
        <v>1.0243055555555554</v>
      </c>
      <c r="H118" s="43">
        <f t="shared" si="24"/>
        <v>1.3118420017447783</v>
      </c>
      <c r="I118" s="110">
        <f t="shared" si="21"/>
        <v>8.4861326475799817E-2</v>
      </c>
      <c r="J118" s="92">
        <f t="shared" si="22"/>
        <v>0.97178187715386166</v>
      </c>
      <c r="K118" s="89">
        <f t="shared" si="23"/>
        <v>1.0314425924285411</v>
      </c>
      <c r="M118" s="113"/>
      <c r="N118" s="114"/>
      <c r="O118" s="113"/>
    </row>
    <row r="119" spans="2:15" x14ac:dyDescent="0.25">
      <c r="B119" s="233"/>
      <c r="C119" s="70">
        <v>44348</v>
      </c>
      <c r="D119" s="61">
        <v>8.9499999999999993</v>
      </c>
      <c r="E119" s="95">
        <v>28588.9</v>
      </c>
      <c r="F119" s="65">
        <v>237.14</v>
      </c>
      <c r="G119" s="11">
        <f t="shared" si="25"/>
        <v>1.0358796296296295</v>
      </c>
      <c r="H119" s="43">
        <f t="shared" si="24"/>
        <v>1.3266650752108211</v>
      </c>
      <c r="I119" s="110">
        <f t="shared" si="21"/>
        <v>7.7536440952901228E-2</v>
      </c>
      <c r="J119" s="92">
        <f t="shared" si="22"/>
        <v>0.96144334076626792</v>
      </c>
      <c r="K119" s="89">
        <f t="shared" si="23"/>
        <v>1.0204693411010233</v>
      </c>
      <c r="M119" s="112"/>
      <c r="N119" s="112"/>
      <c r="O119" s="112"/>
    </row>
    <row r="120" spans="2:15" x14ac:dyDescent="0.25">
      <c r="B120" s="233"/>
      <c r="C120" s="70">
        <v>44378</v>
      </c>
      <c r="D120" s="61">
        <v>9.08</v>
      </c>
      <c r="E120" s="95">
        <v>28753.8</v>
      </c>
      <c r="F120" s="65">
        <v>237.5</v>
      </c>
      <c r="G120" s="11">
        <f t="shared" si="25"/>
        <v>1.0509259259259258</v>
      </c>
      <c r="H120" s="43">
        <f t="shared" si="24"/>
        <v>1.3459350707166766</v>
      </c>
      <c r="I120" s="110">
        <f t="shared" si="21"/>
        <v>7.7983669041884474E-2</v>
      </c>
      <c r="J120" s="92">
        <f t="shared" si="22"/>
        <v>0.96290289884451652</v>
      </c>
      <c r="K120" s="89">
        <f t="shared" si="23"/>
        <v>1.0220185059943199</v>
      </c>
      <c r="M120" s="112"/>
      <c r="N120" s="112"/>
      <c r="O120" s="112"/>
    </row>
    <row r="121" spans="2:15" x14ac:dyDescent="0.25">
      <c r="B121" s="233"/>
      <c r="C121" s="70">
        <v>44409</v>
      </c>
      <c r="D121" s="61">
        <v>9.1199999999999992</v>
      </c>
      <c r="E121" s="95">
        <v>26335.1</v>
      </c>
      <c r="F121" s="65">
        <v>243.02</v>
      </c>
      <c r="G121" s="11">
        <f t="shared" si="25"/>
        <v>1.0555555555555554</v>
      </c>
      <c r="H121" s="43">
        <f t="shared" si="24"/>
        <v>1.3518643001030937</v>
      </c>
      <c r="I121" s="110">
        <f t="shared" si="21"/>
        <v>7.142387171730108E-2</v>
      </c>
      <c r="J121" s="92">
        <f t="shared" si="22"/>
        <v>0.98528278937766067</v>
      </c>
      <c r="K121" s="89">
        <f t="shared" si="23"/>
        <v>1.0457723676915354</v>
      </c>
      <c r="M121" s="112"/>
      <c r="N121" s="112"/>
      <c r="O121" s="112"/>
    </row>
    <row r="122" spans="2:15" x14ac:dyDescent="0.25">
      <c r="B122" s="233"/>
      <c r="C122" s="70">
        <v>44440</v>
      </c>
      <c r="D122" s="61">
        <v>9.1999999999999993</v>
      </c>
      <c r="E122" s="95">
        <v>28715.4</v>
      </c>
      <c r="F122" s="65">
        <v>244.86</v>
      </c>
      <c r="G122" s="11">
        <f>D122/D$30</f>
        <v>1.0648148148148147</v>
      </c>
      <c r="H122" s="43">
        <f t="shared" si="24"/>
        <v>1.3637227588759278</v>
      </c>
      <c r="I122" s="110">
        <f>E122/E$6</f>
        <v>7.7879523750089719E-2</v>
      </c>
      <c r="J122" s="92">
        <f t="shared" si="22"/>
        <v>0.99274275288870872</v>
      </c>
      <c r="K122" s="89">
        <f t="shared" si="23"/>
        <v>1.053690321590607</v>
      </c>
      <c r="M122" s="112"/>
      <c r="N122" s="112"/>
      <c r="O122" s="112"/>
    </row>
    <row r="123" spans="2:15" x14ac:dyDescent="0.25">
      <c r="B123" s="233"/>
      <c r="C123" s="70">
        <v>44470</v>
      </c>
      <c r="D123" s="61">
        <v>9.31</v>
      </c>
      <c r="E123" s="95">
        <v>30524.6</v>
      </c>
      <c r="F123" s="65">
        <v>248.435</v>
      </c>
      <c r="G123" s="11">
        <f t="shared" si="25"/>
        <v>1.0775462962962963</v>
      </c>
      <c r="H123" s="43">
        <f t="shared" si="24"/>
        <v>1.380028139688575</v>
      </c>
      <c r="I123" s="110">
        <f t="shared" ref="I123:I124" si="26">E123/E$6</f>
        <v>8.2786285779128554E-2</v>
      </c>
      <c r="J123" s="92">
        <f t="shared" ref="J123:J124" si="27">F123/F$31</f>
        <v>1.0072369754713155</v>
      </c>
      <c r="K123" s="89">
        <f t="shared" ref="K123:K124" si="28">K$31*J123</f>
        <v>1.0690743896282056</v>
      </c>
      <c r="M123" s="112"/>
      <c r="N123" s="112"/>
      <c r="O123" s="112"/>
    </row>
    <row r="124" spans="2:15" x14ac:dyDescent="0.25">
      <c r="B124" s="233"/>
      <c r="C124" s="70">
        <v>44501</v>
      </c>
      <c r="D124" s="61">
        <v>9.3000000000000007</v>
      </c>
      <c r="E124" s="95">
        <v>29734</v>
      </c>
      <c r="F124" s="65">
        <v>261.27499999999998</v>
      </c>
      <c r="G124" s="11">
        <f t="shared" si="25"/>
        <v>1.0763888888888888</v>
      </c>
      <c r="H124" s="43">
        <f t="shared" si="24"/>
        <v>1.3785458323419706</v>
      </c>
      <c r="I124" s="110">
        <f t="shared" si="26"/>
        <v>8.0642086099624852E-2</v>
      </c>
      <c r="J124" s="92">
        <f t="shared" si="27"/>
        <v>1.0592945469288464</v>
      </c>
      <c r="K124" s="89">
        <f t="shared" si="28"/>
        <v>1.1243279374891195</v>
      </c>
      <c r="M124" s="112"/>
      <c r="N124" s="112"/>
      <c r="O124" s="112"/>
    </row>
    <row r="125" spans="2:15" x14ac:dyDescent="0.25">
      <c r="B125" s="233"/>
      <c r="C125" s="70">
        <v>44531</v>
      </c>
      <c r="D125" s="63">
        <v>9.33</v>
      </c>
      <c r="E125" s="85">
        <v>32693.3</v>
      </c>
      <c r="F125" s="71">
        <v>260.57600000000002</v>
      </c>
      <c r="G125" s="13">
        <f t="shared" si="25"/>
        <v>1.0798611111111109</v>
      </c>
      <c r="H125" s="44">
        <f t="shared" si="24"/>
        <v>1.3829927543817833</v>
      </c>
      <c r="I125" s="140">
        <f t="shared" ref="I125:I132" si="29">E125/E$6</f>
        <v>8.8668053860256446E-2</v>
      </c>
      <c r="J125" s="50">
        <f t="shared" ref="J125:J138" si="30">F125/F$31</f>
        <v>1.0564605716602473</v>
      </c>
      <c r="K125" s="12">
        <f t="shared" ref="K125:K138" si="31">K$31*J125</f>
        <v>1.1213199756546355</v>
      </c>
    </row>
    <row r="126" spans="2:15" ht="15" customHeight="1" x14ac:dyDescent="0.25">
      <c r="B126" s="233">
        <v>2022</v>
      </c>
      <c r="C126" s="78">
        <v>44562</v>
      </c>
      <c r="D126" s="61">
        <v>9.31</v>
      </c>
      <c r="E126" s="55">
        <v>28724.9</v>
      </c>
      <c r="F126" s="65">
        <v>265.82</v>
      </c>
      <c r="G126" s="11">
        <f t="shared" si="25"/>
        <v>1.0775462962962963</v>
      </c>
      <c r="H126" s="43">
        <f t="shared" si="24"/>
        <v>1.380028139688575</v>
      </c>
      <c r="I126" s="110">
        <f t="shared" si="29"/>
        <v>7.7905288861341015E-2</v>
      </c>
      <c r="J126" s="92">
        <f t="shared" si="30"/>
        <v>1.0777214676667342</v>
      </c>
      <c r="K126" s="89">
        <f t="shared" si="31"/>
        <v>1.1438861442669899</v>
      </c>
    </row>
    <row r="127" spans="2:15" x14ac:dyDescent="0.25">
      <c r="B127" s="233"/>
      <c r="C127" s="78">
        <v>44593</v>
      </c>
      <c r="D127" s="61">
        <v>9.33</v>
      </c>
      <c r="E127" s="55">
        <v>27906.2</v>
      </c>
      <c r="F127" s="65">
        <v>274.77250000000004</v>
      </c>
      <c r="G127" s="11">
        <f t="shared" si="25"/>
        <v>1.0798611111111109</v>
      </c>
      <c r="H127" s="43">
        <f t="shared" si="24"/>
        <v>1.3829927543817833</v>
      </c>
      <c r="I127" s="110">
        <f t="shared" si="29"/>
        <v>7.5684878694872906E-2</v>
      </c>
      <c r="J127" s="92">
        <f t="shared" si="30"/>
        <v>1.1140178390431787</v>
      </c>
      <c r="K127" s="89">
        <f t="shared" si="31"/>
        <v>1.1824108628982075</v>
      </c>
    </row>
    <row r="128" spans="2:15" x14ac:dyDescent="0.25">
      <c r="B128" s="233"/>
      <c r="C128" s="78">
        <v>44621</v>
      </c>
      <c r="D128" s="61">
        <v>9.27</v>
      </c>
      <c r="E128" s="55">
        <v>31768.1</v>
      </c>
      <c r="F128" s="65">
        <v>313.75799999999998</v>
      </c>
      <c r="G128" s="11">
        <f t="shared" si="25"/>
        <v>1.0729166666666665</v>
      </c>
      <c r="H128" s="43">
        <f t="shared" si="24"/>
        <v>1.3740989103021577</v>
      </c>
      <c r="I128" s="110">
        <f t="shared" si="29"/>
        <v>8.6158803236076276E-2</v>
      </c>
      <c r="J128" s="92">
        <f t="shared" si="30"/>
        <v>1.2720778430975064</v>
      </c>
      <c r="K128" s="89">
        <f t="shared" si="31"/>
        <v>1.350174662752698</v>
      </c>
    </row>
    <row r="129" spans="2:15" x14ac:dyDescent="0.25">
      <c r="B129" s="233"/>
      <c r="C129" s="78">
        <v>44652</v>
      </c>
      <c r="D129" s="61">
        <v>9.33</v>
      </c>
      <c r="E129" s="55">
        <v>29663.8</v>
      </c>
      <c r="F129" s="65">
        <v>312.93</v>
      </c>
      <c r="G129" s="11">
        <f t="shared" si="25"/>
        <v>1.0798611111111109</v>
      </c>
      <c r="H129" s="43">
        <f t="shared" si="24"/>
        <v>1.3829927543817833</v>
      </c>
      <c r="I129" s="110">
        <f t="shared" si="29"/>
        <v>8.0451695488062538E-2</v>
      </c>
      <c r="J129" s="92">
        <f t="shared" si="30"/>
        <v>1.268720859517535</v>
      </c>
      <c r="K129" s="89">
        <f t="shared" si="31"/>
        <v>1.3466115834981158</v>
      </c>
    </row>
    <row r="130" spans="2:15" x14ac:dyDescent="0.25">
      <c r="B130" s="233"/>
      <c r="C130" s="78">
        <v>44682</v>
      </c>
      <c r="D130" s="61">
        <v>9.4600000000000009</v>
      </c>
      <c r="E130" s="55">
        <v>27852.5</v>
      </c>
      <c r="F130" s="65">
        <v>335.79</v>
      </c>
      <c r="G130" s="11">
        <f t="shared" si="25"/>
        <v>1.0949074074074074</v>
      </c>
      <c r="H130" s="43">
        <f t="shared" si="24"/>
        <v>1.402262749887639</v>
      </c>
      <c r="I130" s="110">
        <f t="shared" si="29"/>
        <v>7.5539238013378668E-2</v>
      </c>
      <c r="J130" s="92">
        <f t="shared" si="30"/>
        <v>1.3614027974863168</v>
      </c>
      <c r="K130" s="89">
        <f t="shared" si="31"/>
        <v>1.4449835542224536</v>
      </c>
    </row>
    <row r="131" spans="2:15" x14ac:dyDescent="0.25">
      <c r="B131" s="233"/>
      <c r="C131" s="78">
        <v>44713</v>
      </c>
      <c r="D131" s="61">
        <v>9.65</v>
      </c>
      <c r="E131" s="55">
        <v>26374.7</v>
      </c>
      <c r="F131" s="65">
        <v>342.05</v>
      </c>
      <c r="G131" s="11">
        <f t="shared" si="25"/>
        <v>1.1168981481481481</v>
      </c>
      <c r="H131" s="43">
        <f t="shared" si="24"/>
        <v>1.4304265894731201</v>
      </c>
      <c r="I131" s="110">
        <f t="shared" si="29"/>
        <v>7.153127154946444E-2</v>
      </c>
      <c r="J131" s="92">
        <f t="shared" si="30"/>
        <v>1.3867828907358606</v>
      </c>
      <c r="K131" s="89">
        <f t="shared" si="31"/>
        <v>1.4719218104225564</v>
      </c>
    </row>
    <row r="132" spans="2:15" x14ac:dyDescent="0.25">
      <c r="B132" s="233"/>
      <c r="C132" s="78">
        <v>44743</v>
      </c>
      <c r="D132" s="61">
        <v>9.89</v>
      </c>
      <c r="E132" s="55">
        <v>26261.9</v>
      </c>
      <c r="F132" s="65">
        <v>335.98</v>
      </c>
      <c r="G132" s="11">
        <f t="shared" si="25"/>
        <v>1.1446759259259258</v>
      </c>
      <c r="H132" s="43">
        <f t="shared" si="24"/>
        <v>1.4660019657916226</v>
      </c>
      <c r="I132" s="110">
        <f t="shared" si="29"/>
        <v>7.1225344754817316E-2</v>
      </c>
      <c r="J132" s="92">
        <f t="shared" si="30"/>
        <v>1.3621731198053924</v>
      </c>
      <c r="K132" s="89">
        <f t="shared" si="31"/>
        <v>1.445801169027249</v>
      </c>
    </row>
    <row r="133" spans="2:15" x14ac:dyDescent="0.25">
      <c r="B133" s="233"/>
      <c r="C133" s="78">
        <v>44774</v>
      </c>
      <c r="D133" s="61">
        <v>9.98</v>
      </c>
      <c r="E133" s="55">
        <v>26330.9</v>
      </c>
      <c r="F133" s="65">
        <v>334.27</v>
      </c>
      <c r="G133" s="11">
        <f t="shared" ref="G133:G136" si="32">D133/D$30</f>
        <v>1.1550925925925926</v>
      </c>
      <c r="H133" s="43">
        <f t="shared" ref="H133:H136" si="33">H$30*G133</f>
        <v>1.479342731911061</v>
      </c>
      <c r="I133" s="110">
        <f t="shared" ref="I133:I138" si="34">E133/E$6</f>
        <v>7.1412480826011038E-2</v>
      </c>
      <c r="J133" s="92">
        <f t="shared" ref="J133:J136" si="35">F133/F$31</f>
        <v>1.3552402189337116</v>
      </c>
      <c r="K133" s="89">
        <f t="shared" ref="K133:K136" si="36">K$31*J133</f>
        <v>1.4384426357840896</v>
      </c>
      <c r="M133" s="112"/>
      <c r="N133" s="112"/>
      <c r="O133" s="112"/>
    </row>
    <row r="134" spans="2:15" x14ac:dyDescent="0.25">
      <c r="B134" s="233"/>
      <c r="C134" s="78">
        <v>44805</v>
      </c>
      <c r="D134" s="61">
        <v>10.19</v>
      </c>
      <c r="E134" s="55">
        <v>28038.9</v>
      </c>
      <c r="F134" s="65">
        <v>346.31</v>
      </c>
      <c r="G134" s="11">
        <f t="shared" si="32"/>
        <v>1.1793981481481479</v>
      </c>
      <c r="H134" s="43">
        <f t="shared" si="33"/>
        <v>1.5104711861897504</v>
      </c>
      <c r="I134" s="110">
        <f t="shared" si="34"/>
        <v>7.6044776617299095E-2</v>
      </c>
      <c r="J134" s="92">
        <f t="shared" si="35"/>
        <v>1.4040543279951347</v>
      </c>
      <c r="K134" s="89">
        <f t="shared" si="36"/>
        <v>1.4902535949932334</v>
      </c>
      <c r="M134" s="112"/>
      <c r="N134" s="112"/>
      <c r="O134" s="112"/>
    </row>
    <row r="135" spans="2:15" x14ac:dyDescent="0.25">
      <c r="B135" s="233"/>
      <c r="C135" s="78">
        <v>44835</v>
      </c>
      <c r="D135" s="61">
        <v>10.7</v>
      </c>
      <c r="E135" s="55">
        <v>29787.8</v>
      </c>
      <c r="F135" s="65">
        <v>356.8</v>
      </c>
      <c r="G135" s="11">
        <f t="shared" si="32"/>
        <v>1.2384259259259258</v>
      </c>
      <c r="H135" s="43">
        <f t="shared" si="33"/>
        <v>1.5860688608665683</v>
      </c>
      <c r="I135" s="110">
        <f t="shared" si="34"/>
        <v>8.0787997992816468E-2</v>
      </c>
      <c r="J135" s="92">
        <f t="shared" si="35"/>
        <v>1.4465842286640989</v>
      </c>
      <c r="K135" s="89">
        <f t="shared" si="36"/>
        <v>1.535394538689572</v>
      </c>
      <c r="M135" s="112"/>
      <c r="N135" s="112"/>
      <c r="O135" s="112"/>
    </row>
    <row r="136" spans="2:15" x14ac:dyDescent="0.25">
      <c r="B136" s="233"/>
      <c r="C136" s="78">
        <v>44866</v>
      </c>
      <c r="D136" s="61">
        <v>10.89</v>
      </c>
      <c r="E136" s="55">
        <v>30195.9</v>
      </c>
      <c r="F136" s="65">
        <v>348.37</v>
      </c>
      <c r="G136" s="11">
        <f t="shared" si="32"/>
        <v>1.2604166666666667</v>
      </c>
      <c r="H136" s="43">
        <f t="shared" si="33"/>
        <v>1.6142327004520496</v>
      </c>
      <c r="I136" s="110">
        <f t="shared" si="34"/>
        <v>8.1894812929833263E-2</v>
      </c>
      <c r="J136" s="92">
        <f t="shared" si="35"/>
        <v>1.4124062436651126</v>
      </c>
      <c r="K136" s="89">
        <f t="shared" si="36"/>
        <v>1.4991182607715421</v>
      </c>
      <c r="M136" s="112"/>
      <c r="N136" s="112"/>
      <c r="O136" s="112"/>
    </row>
    <row r="137" spans="2:15" x14ac:dyDescent="0.25">
      <c r="B137" s="233"/>
      <c r="C137" s="134">
        <v>44896</v>
      </c>
      <c r="D137" s="63">
        <v>11.18</v>
      </c>
      <c r="E137" s="85">
        <v>33700.5</v>
      </c>
      <c r="F137" s="67">
        <v>341.94</v>
      </c>
      <c r="G137" s="50">
        <f t="shared" si="25"/>
        <v>1.2939814814814814</v>
      </c>
      <c r="H137" s="44">
        <f t="shared" si="24"/>
        <v>1.6572196135035733</v>
      </c>
      <c r="I137" s="135">
        <f t="shared" si="34"/>
        <v>9.1399698076290017E-2</v>
      </c>
      <c r="J137" s="50">
        <f t="shared" si="30"/>
        <v>1.3863369146563957</v>
      </c>
      <c r="K137" s="12">
        <f t="shared" si="31"/>
        <v>1.471448454482938</v>
      </c>
      <c r="M137" s="112"/>
      <c r="N137" s="112"/>
      <c r="O137" s="112"/>
    </row>
    <row r="138" spans="2:15" x14ac:dyDescent="0.25">
      <c r="B138" s="233">
        <v>2023</v>
      </c>
      <c r="C138" s="70">
        <v>44927</v>
      </c>
      <c r="D138" s="61">
        <v>11.56</v>
      </c>
      <c r="E138" s="95">
        <v>30440</v>
      </c>
      <c r="F138" s="65">
        <v>339.04499999999996</v>
      </c>
      <c r="G138" s="11">
        <f t="shared" si="25"/>
        <v>1.337962962962963</v>
      </c>
      <c r="H138" s="43">
        <f t="shared" si="24"/>
        <v>1.7135472926745356</v>
      </c>
      <c r="I138" s="110">
        <f t="shared" si="34"/>
        <v>8.2556840683143215E-2</v>
      </c>
      <c r="J138" s="92">
        <f t="shared" si="30"/>
        <v>1.3745996351104803</v>
      </c>
      <c r="K138" s="89">
        <f t="shared" si="31"/>
        <v>1.4589905867993438</v>
      </c>
      <c r="M138" s="112"/>
      <c r="N138" s="112"/>
      <c r="O138" s="113"/>
    </row>
    <row r="139" spans="2:15" ht="15.75" customHeight="1" x14ac:dyDescent="0.25">
      <c r="B139" s="233"/>
      <c r="C139" s="70">
        <v>44958</v>
      </c>
      <c r="D139" s="61">
        <v>11.83</v>
      </c>
      <c r="E139" s="95">
        <v>28159.4</v>
      </c>
      <c r="F139" s="65">
        <v>337.90499999999997</v>
      </c>
      <c r="G139" s="11">
        <f t="shared" ref="G139:G158" si="37">D139/D$30</f>
        <v>1.3692129629629628</v>
      </c>
      <c r="H139" s="43">
        <f t="shared" ref="H139:H158" si="38">H$30*G139</f>
        <v>1.7535695910328506</v>
      </c>
      <c r="I139" s="110">
        <f t="shared" ref="I139:I151" si="39">E139/E$6</f>
        <v>7.6371586712644657E-2</v>
      </c>
      <c r="J139" s="92">
        <f t="shared" ref="J139:J143" si="40">F139/F$31</f>
        <v>1.3699777011960266</v>
      </c>
      <c r="K139" s="89">
        <f t="shared" ref="K139:K143" si="41">K$31*J139</f>
        <v>1.4540848979705709</v>
      </c>
      <c r="M139" s="112"/>
      <c r="N139" s="112"/>
      <c r="O139" s="113"/>
    </row>
    <row r="140" spans="2:15" x14ac:dyDescent="0.25">
      <c r="B140" s="233"/>
      <c r="C140" s="70">
        <v>44986</v>
      </c>
      <c r="D140" s="61">
        <v>12.01</v>
      </c>
      <c r="E140" s="95">
        <v>30975.8</v>
      </c>
      <c r="F140" s="65">
        <v>328.524</v>
      </c>
      <c r="G140" s="11">
        <f t="shared" si="37"/>
        <v>1.3900462962962963</v>
      </c>
      <c r="H140" s="43">
        <f t="shared" si="38"/>
        <v>1.7802511232717277</v>
      </c>
      <c r="I140" s="110">
        <f t="shared" si="39"/>
        <v>8.4009992957717064E-2</v>
      </c>
      <c r="J140" s="92">
        <f t="shared" si="40"/>
        <v>1.331944050273667</v>
      </c>
      <c r="K140" s="89">
        <f t="shared" si="41"/>
        <v>1.4137162427927492</v>
      </c>
      <c r="M140" s="112"/>
      <c r="N140" s="112"/>
      <c r="O140" s="113"/>
    </row>
    <row r="141" spans="2:15" x14ac:dyDescent="0.25">
      <c r="B141" s="233"/>
      <c r="C141" s="70">
        <v>45017</v>
      </c>
      <c r="D141" s="61">
        <v>12.11</v>
      </c>
      <c r="E141" s="95">
        <v>29098.9</v>
      </c>
      <c r="F141" s="65">
        <v>323.03500000000003</v>
      </c>
      <c r="G141" s="11">
        <f t="shared" si="37"/>
        <v>1.4016203703703702</v>
      </c>
      <c r="H141" s="43">
        <f t="shared" si="38"/>
        <v>1.7950741967377704</v>
      </c>
      <c r="I141" s="110">
        <f t="shared" si="39"/>
        <v>7.8919620609550475E-2</v>
      </c>
      <c r="J141" s="92">
        <f t="shared" si="40"/>
        <v>1.3096898439083722</v>
      </c>
      <c r="K141" s="89">
        <f t="shared" si="41"/>
        <v>1.3900957814057899</v>
      </c>
      <c r="M141" s="112"/>
      <c r="N141" s="112"/>
      <c r="O141" s="113"/>
    </row>
    <row r="142" spans="2:15" ht="15.75" x14ac:dyDescent="0.25">
      <c r="B142" s="233"/>
      <c r="C142" s="70">
        <v>45047</v>
      </c>
      <c r="D142" s="61">
        <v>12.24</v>
      </c>
      <c r="E142" s="95">
        <v>29322</v>
      </c>
      <c r="F142" s="65">
        <v>317.18799999999993</v>
      </c>
      <c r="G142" s="11">
        <f t="shared" si="37"/>
        <v>1.4166666666666665</v>
      </c>
      <c r="H142" s="43">
        <f t="shared" si="38"/>
        <v>1.8143441922436256</v>
      </c>
      <c r="I142" s="110">
        <f t="shared" si="39"/>
        <v>7.9524693906410163E-2</v>
      </c>
      <c r="J142" s="92">
        <f t="shared" si="40"/>
        <v>1.2859841881208187</v>
      </c>
      <c r="K142" s="89">
        <f t="shared" si="41"/>
        <v>1.3649347615971632</v>
      </c>
      <c r="M142" s="113"/>
      <c r="N142" s="114"/>
      <c r="O142" s="113"/>
    </row>
    <row r="143" spans="2:15" x14ac:dyDescent="0.25">
      <c r="B143" s="233"/>
      <c r="C143" s="70">
        <v>45078</v>
      </c>
      <c r="D143" s="61">
        <v>12.32</v>
      </c>
      <c r="E143" s="95">
        <v>28135.9</v>
      </c>
      <c r="F143" s="65">
        <v>311.98499999999996</v>
      </c>
      <c r="G143" s="11">
        <f t="shared" si="37"/>
        <v>1.4259259259259258</v>
      </c>
      <c r="H143" s="43">
        <f t="shared" si="38"/>
        <v>1.82620265101646</v>
      </c>
      <c r="I143" s="110">
        <f t="shared" si="39"/>
        <v>7.6307851963759832E-2</v>
      </c>
      <c r="J143" s="92">
        <f t="shared" si="40"/>
        <v>1.2648895195621324</v>
      </c>
      <c r="K143" s="89">
        <f t="shared" si="41"/>
        <v>1.3425450256532119</v>
      </c>
      <c r="M143" s="112"/>
      <c r="N143" s="112"/>
      <c r="O143" s="112"/>
    </row>
    <row r="144" spans="2:15" x14ac:dyDescent="0.25">
      <c r="B144" s="233"/>
      <c r="C144" s="70">
        <v>45108</v>
      </c>
      <c r="D144" s="61">
        <v>12.52</v>
      </c>
      <c r="E144" s="95">
        <v>27436.1</v>
      </c>
      <c r="F144" s="65">
        <v>302.21333333333331</v>
      </c>
      <c r="G144" s="11">
        <f t="shared" si="37"/>
        <v>1.449074074074074</v>
      </c>
      <c r="H144" s="43">
        <f t="shared" si="38"/>
        <v>1.8558487979485454</v>
      </c>
      <c r="I144" s="110">
        <f t="shared" si="39"/>
        <v>7.4409912505479153E-2</v>
      </c>
      <c r="J144" s="92">
        <f t="shared" ref="J144:J149" si="42">F144/F$31</f>
        <v>1.2252719778363401</v>
      </c>
      <c r="K144" s="89">
        <f t="shared" ref="K144:K149" si="43">K$31*J144</f>
        <v>1.3004952396837755</v>
      </c>
      <c r="M144" s="112"/>
      <c r="N144" s="112"/>
      <c r="O144" s="112"/>
    </row>
    <row r="145" spans="2:15" x14ac:dyDescent="0.25">
      <c r="B145" s="233"/>
      <c r="C145" s="70">
        <v>45139</v>
      </c>
      <c r="D145" s="61">
        <v>12.55</v>
      </c>
      <c r="E145" s="95">
        <v>27682</v>
      </c>
      <c r="F145" s="65">
        <v>298.04333333333329</v>
      </c>
      <c r="G145" s="11">
        <f t="shared" si="37"/>
        <v>1.4525462962962963</v>
      </c>
      <c r="H145" s="43">
        <f t="shared" si="38"/>
        <v>1.8602957199883583</v>
      </c>
      <c r="I145" s="110">
        <f t="shared" si="39"/>
        <v>7.5076822069342006E-2</v>
      </c>
      <c r="J145" s="92">
        <f t="shared" si="42"/>
        <v>1.208365430096628</v>
      </c>
      <c r="K145" s="89">
        <f t="shared" si="43"/>
        <v>1.2825507463364227</v>
      </c>
      <c r="M145" s="112"/>
      <c r="N145" s="112"/>
      <c r="O145" s="112"/>
    </row>
    <row r="146" spans="2:15" x14ac:dyDescent="0.25">
      <c r="B146" s="233"/>
      <c r="C146" s="70">
        <v>45170</v>
      </c>
      <c r="D146" s="61">
        <v>12.6</v>
      </c>
      <c r="E146" s="95">
        <v>30059.3</v>
      </c>
      <c r="F146" s="65">
        <v>294.91750000000002</v>
      </c>
      <c r="G146" s="11">
        <f t="shared" si="37"/>
        <v>1.4583333333333333</v>
      </c>
      <c r="H146" s="43">
        <f t="shared" si="38"/>
        <v>1.8677072567213795</v>
      </c>
      <c r="I146" s="110">
        <f t="shared" si="39"/>
        <v>8.1524337751209167E-2</v>
      </c>
      <c r="J146" s="92">
        <f t="shared" si="42"/>
        <v>1.1956922765051694</v>
      </c>
      <c r="K146" s="89">
        <f t="shared" si="43"/>
        <v>1.2690995483855996</v>
      </c>
      <c r="M146" s="112"/>
      <c r="N146" s="112"/>
      <c r="O146" s="112"/>
    </row>
    <row r="147" spans="2:15" x14ac:dyDescent="0.25">
      <c r="B147" s="233"/>
      <c r="C147" s="70">
        <v>45200</v>
      </c>
      <c r="D147" s="61">
        <v>12.51</v>
      </c>
      <c r="E147" s="95">
        <v>29972.400000000001</v>
      </c>
      <c r="F147" s="65">
        <v>291.83749999999998</v>
      </c>
      <c r="G147" s="11">
        <f t="shared" si="37"/>
        <v>1.4479166666666665</v>
      </c>
      <c r="H147" s="43">
        <f t="shared" si="38"/>
        <v>1.854366490601941</v>
      </c>
      <c r="I147" s="110">
        <f t="shared" si="39"/>
        <v>8.1288654786184036E-2</v>
      </c>
      <c r="J147" s="92">
        <f t="shared" si="42"/>
        <v>1.1832049462801539</v>
      </c>
      <c r="K147" s="89">
        <f t="shared" si="43"/>
        <v>1.2558455820762833</v>
      </c>
      <c r="M147" s="112"/>
      <c r="N147" s="112"/>
      <c r="O147" s="112"/>
    </row>
    <row r="148" spans="2:15" x14ac:dyDescent="0.25">
      <c r="B148" s="233"/>
      <c r="C148" s="70">
        <v>45231</v>
      </c>
      <c r="D148" s="61">
        <v>12.58</v>
      </c>
      <c r="E148" s="95">
        <v>29117.9</v>
      </c>
      <c r="F148" s="65">
        <v>284.87599999999998</v>
      </c>
      <c r="G148" s="11">
        <f t="shared" si="37"/>
        <v>1.4560185185185184</v>
      </c>
      <c r="H148" s="43">
        <f t="shared" si="38"/>
        <v>1.864742642028171</v>
      </c>
      <c r="I148" s="110">
        <f t="shared" si="39"/>
        <v>7.8971150832053083E-2</v>
      </c>
      <c r="J148" s="92">
        <f t="shared" si="42"/>
        <v>1.154980741942023</v>
      </c>
      <c r="K148" s="89">
        <f t="shared" si="43"/>
        <v>1.2258886059521594</v>
      </c>
      <c r="M148" s="112"/>
      <c r="N148" s="112"/>
      <c r="O148" s="112"/>
    </row>
    <row r="149" spans="2:15" x14ac:dyDescent="0.25">
      <c r="B149" s="233"/>
      <c r="C149" s="70">
        <v>45261</v>
      </c>
      <c r="D149" s="63">
        <v>12.29</v>
      </c>
      <c r="E149" s="85">
        <v>33445.199999999997</v>
      </c>
      <c r="F149" s="71">
        <v>281.51</v>
      </c>
      <c r="G149" s="13">
        <f t="shared" si="37"/>
        <v>1.4224537037037035</v>
      </c>
      <c r="H149" s="44">
        <f t="shared" si="38"/>
        <v>1.8217557289766471</v>
      </c>
      <c r="I149" s="135">
        <f t="shared" si="39"/>
        <v>9.0707294612873232E-2</v>
      </c>
      <c r="J149" s="50">
        <f t="shared" si="42"/>
        <v>1.1413338739103993</v>
      </c>
      <c r="K149" s="12">
        <f t="shared" si="43"/>
        <v>1.2114039141998358</v>
      </c>
    </row>
    <row r="150" spans="2:15" x14ac:dyDescent="0.25">
      <c r="B150" s="233">
        <v>2024</v>
      </c>
      <c r="C150" s="78">
        <v>45292</v>
      </c>
      <c r="D150" s="61">
        <v>11.77</v>
      </c>
      <c r="E150" s="55">
        <v>28508.2</v>
      </c>
      <c r="F150" s="65">
        <v>278.19600000000003</v>
      </c>
      <c r="G150" s="11">
        <f t="shared" si="37"/>
        <v>1.3622685185185184</v>
      </c>
      <c r="H150" s="43">
        <f>H$30*G150</f>
        <v>1.744675746953225</v>
      </c>
      <c r="I150" s="110">
        <f t="shared" si="39"/>
        <v>7.7317573113113783E-2</v>
      </c>
      <c r="J150" s="92">
        <f t="shared" ref="J150:J158" si="44">F150/F$31</f>
        <v>1.1278978309345227</v>
      </c>
      <c r="K150" s="89">
        <f t="shared" ref="K150:K161" si="45">K$31*J150</f>
        <v>1.1971429907098772</v>
      </c>
    </row>
    <row r="151" spans="2:15" x14ac:dyDescent="0.25">
      <c r="B151" s="233"/>
      <c r="C151" s="78">
        <v>45323</v>
      </c>
      <c r="D151" s="61">
        <v>11.5</v>
      </c>
      <c r="E151" s="55">
        <v>29071.3</v>
      </c>
      <c r="F151" s="65">
        <v>274.13499999999999</v>
      </c>
      <c r="G151" s="11">
        <f t="shared" si="37"/>
        <v>1.3310185185185184</v>
      </c>
      <c r="H151" s="43">
        <f t="shared" si="38"/>
        <v>1.7046534485949099</v>
      </c>
      <c r="I151" s="110">
        <f t="shared" si="39"/>
        <v>7.8844766181072973E-2</v>
      </c>
      <c r="J151" s="92">
        <f t="shared" si="44"/>
        <v>1.1114332049462801</v>
      </c>
      <c r="K151" s="89">
        <f t="shared" si="45"/>
        <v>1.1796675500663278</v>
      </c>
    </row>
    <row r="152" spans="2:15" x14ac:dyDescent="0.25">
      <c r="B152" s="233"/>
      <c r="C152" s="78">
        <v>45352</v>
      </c>
      <c r="D152" s="61">
        <v>11.24</v>
      </c>
      <c r="E152" s="55">
        <v>31999.8</v>
      </c>
      <c r="F152" s="65">
        <v>267.71499999999997</v>
      </c>
      <c r="G152" s="11">
        <f t="shared" si="37"/>
        <v>1.3009259259259258</v>
      </c>
      <c r="H152" s="43">
        <f t="shared" si="38"/>
        <v>1.6661134575831988</v>
      </c>
      <c r="I152" s="110">
        <f>E152/E$6</f>
        <v>8.6787200738910844E-2</v>
      </c>
      <c r="J152" s="92">
        <f t="shared" si="44"/>
        <v>1.0854044192175145</v>
      </c>
      <c r="K152" s="89">
        <f t="shared" si="45"/>
        <v>1.1520407761358709</v>
      </c>
    </row>
    <row r="153" spans="2:15" x14ac:dyDescent="0.25">
      <c r="B153" s="233"/>
      <c r="C153" s="78">
        <v>45383</v>
      </c>
      <c r="D153" s="61">
        <v>10.82</v>
      </c>
      <c r="E153" s="55">
        <v>32015.7</v>
      </c>
      <c r="F153" s="65">
        <v>266.69</v>
      </c>
      <c r="G153" s="11">
        <f t="shared" si="37"/>
        <v>1.2523148148148147</v>
      </c>
      <c r="H153" s="43">
        <f t="shared" si="38"/>
        <v>1.6038565490258194</v>
      </c>
      <c r="I153" s="110">
        <f>E153/E$6</f>
        <v>8.6830323398794623E-2</v>
      </c>
      <c r="J153" s="92">
        <f t="shared" si="44"/>
        <v>1.0812487330225016</v>
      </c>
      <c r="K153" s="89">
        <f t="shared" si="45"/>
        <v>1.1476299594257904</v>
      </c>
    </row>
    <row r="154" spans="2:15" x14ac:dyDescent="0.25">
      <c r="B154" s="233"/>
      <c r="C154" s="78">
        <v>45413</v>
      </c>
      <c r="D154" s="61">
        <v>10.73</v>
      </c>
      <c r="E154" s="55">
        <v>32189</v>
      </c>
      <c r="F154" s="65">
        <v>263.90200000000004</v>
      </c>
      <c r="G154" s="11">
        <f t="shared" si="37"/>
        <v>1.2418981481481481</v>
      </c>
      <c r="H154" s="43">
        <f t="shared" si="38"/>
        <v>1.5905157829063812</v>
      </c>
      <c r="I154" s="110">
        <f>E154/E$6</f>
        <v>8.730033327035798E-2</v>
      </c>
      <c r="J154" s="92">
        <f t="shared" si="44"/>
        <v>1.0699452665720659</v>
      </c>
      <c r="K154" s="89">
        <f t="shared" si="45"/>
        <v>1.1356325379743708</v>
      </c>
    </row>
    <row r="155" spans="2:15" x14ac:dyDescent="0.25">
      <c r="B155" s="233"/>
      <c r="C155" s="78">
        <v>45444</v>
      </c>
      <c r="D155" s="61">
        <v>10.65</v>
      </c>
      <c r="E155" s="55">
        <v>28766.400000000001</v>
      </c>
      <c r="F155" s="65">
        <v>257.9325</v>
      </c>
      <c r="G155" s="11">
        <f t="shared" si="37"/>
        <v>1.2326388888888888</v>
      </c>
      <c r="H155" s="43">
        <f t="shared" si="38"/>
        <v>1.5786573241335471</v>
      </c>
      <c r="I155" s="110">
        <f>E155/E$6</f>
        <v>7.8017841715754641E-2</v>
      </c>
      <c r="J155" s="92">
        <f t="shared" si="44"/>
        <v>1.0457429556051085</v>
      </c>
      <c r="K155" s="89">
        <f t="shared" si="45"/>
        <v>1.1099443717784419</v>
      </c>
    </row>
    <row r="156" spans="2:15" x14ac:dyDescent="0.25">
      <c r="B156" s="233"/>
      <c r="C156" s="78">
        <v>45474</v>
      </c>
      <c r="D156" s="61">
        <v>10.64</v>
      </c>
      <c r="E156" s="55">
        <v>28485.1</v>
      </c>
      <c r="F156" s="65">
        <v>238.06249999999997</v>
      </c>
      <c r="G156" s="11">
        <f t="shared" si="37"/>
        <v>1.2314814814814814</v>
      </c>
      <c r="H156" s="43">
        <f t="shared" si="38"/>
        <v>1.5771750167869427</v>
      </c>
      <c r="I156" s="110">
        <f>E156/E$6</f>
        <v>7.7254923211018484E-2</v>
      </c>
      <c r="J156" s="92">
        <f>F156/F$31</f>
        <v>0.96518345834177977</v>
      </c>
      <c r="K156" s="89">
        <f t="shared" si="45"/>
        <v>1.0244390761400959</v>
      </c>
    </row>
    <row r="157" spans="2:15" x14ac:dyDescent="0.25">
      <c r="B157" s="233"/>
      <c r="C157" s="78">
        <v>45505</v>
      </c>
      <c r="D157" s="61">
        <v>10.67</v>
      </c>
      <c r="E157" s="55">
        <v>28860.2</v>
      </c>
      <c r="F157" s="65">
        <v>232.06</v>
      </c>
      <c r="G157" s="11">
        <f t="shared" si="37"/>
        <v>1.2349537037037037</v>
      </c>
      <c r="H157" s="43">
        <f t="shared" si="38"/>
        <v>1.5816219388267556</v>
      </c>
      <c r="I157" s="110">
        <f>E157/E$6</f>
        <v>7.8272238287899143E-2</v>
      </c>
      <c r="J157" s="92">
        <f t="shared" si="44"/>
        <v>0.94084735455098312</v>
      </c>
      <c r="K157" s="89">
        <f t="shared" si="45"/>
        <v>0.99860890316228157</v>
      </c>
    </row>
    <row r="158" spans="2:15" x14ac:dyDescent="0.25">
      <c r="B158" s="233"/>
      <c r="C158" s="78">
        <v>45536</v>
      </c>
      <c r="D158" s="61">
        <v>10.73</v>
      </c>
      <c r="E158" s="55">
        <v>29508.2</v>
      </c>
      <c r="F158" s="65">
        <v>229.1</v>
      </c>
      <c r="G158" s="11">
        <f t="shared" si="37"/>
        <v>1.2418981481481481</v>
      </c>
      <c r="H158" s="43">
        <f t="shared" si="38"/>
        <v>1.5905157829063812</v>
      </c>
      <c r="I158" s="110">
        <f>E158/E$6</f>
        <v>8.0029690086935834E-2</v>
      </c>
      <c r="J158" s="92">
        <f t="shared" si="44"/>
        <v>0.92884654368538411</v>
      </c>
      <c r="K158" s="89">
        <f t="shared" si="45"/>
        <v>0.98587132515073128</v>
      </c>
    </row>
    <row r="159" spans="2:15" x14ac:dyDescent="0.25">
      <c r="B159" s="233"/>
      <c r="C159" s="78">
        <v>45566</v>
      </c>
      <c r="D159" s="61">
        <v>10.88</v>
      </c>
      <c r="E159" s="55">
        <v>31209.5</v>
      </c>
      <c r="F159" s="65">
        <v>230.32</v>
      </c>
      <c r="G159" s="11">
        <f t="shared" ref="G159:G161" si="46">D159/D$30</f>
        <v>1.2592592592592593</v>
      </c>
      <c r="H159" s="43">
        <f t="shared" ref="H159:H161" si="47">H$30*G159</f>
        <v>1.6127503931054454</v>
      </c>
      <c r="I159" s="110">
        <f>E159/E$6</f>
        <v>8.4643814694499289E-2</v>
      </c>
      <c r="J159" s="92">
        <f t="shared" ref="J159:J161" si="48">F159/F$31</f>
        <v>0.93379282383944862</v>
      </c>
      <c r="K159" s="89">
        <f t="shared" si="45"/>
        <v>0.9911212728446811</v>
      </c>
    </row>
    <row r="160" spans="2:15" x14ac:dyDescent="0.25">
      <c r="B160" s="233"/>
      <c r="C160" s="78">
        <v>45597</v>
      </c>
      <c r="D160" s="61">
        <v>10.92</v>
      </c>
      <c r="E160" s="55">
        <v>31140.6</v>
      </c>
      <c r="F160" s="65">
        <v>229.06</v>
      </c>
      <c r="G160" s="11">
        <f t="shared" si="46"/>
        <v>1.2638888888888888</v>
      </c>
      <c r="H160" s="43">
        <f t="shared" si="47"/>
        <v>1.6186796224918623</v>
      </c>
      <c r="I160" s="110">
        <f>E160/E$6</f>
        <v>8.4456949835002945E-2</v>
      </c>
      <c r="J160" s="92">
        <f t="shared" si="48"/>
        <v>0.92868437056557873</v>
      </c>
      <c r="K160" s="89">
        <f t="shared" si="45"/>
        <v>0.9856991957181428</v>
      </c>
    </row>
    <row r="161" spans="2:11" x14ac:dyDescent="0.25">
      <c r="B161" s="233"/>
      <c r="C161" s="78">
        <v>45627</v>
      </c>
      <c r="D161" s="63">
        <v>10.9</v>
      </c>
      <c r="E161" s="85"/>
      <c r="F161" s="67">
        <v>229.8</v>
      </c>
      <c r="G161" s="13">
        <f t="shared" si="46"/>
        <v>1.261574074074074</v>
      </c>
      <c r="H161" s="44">
        <f t="shared" si="47"/>
        <v>1.6157150077986537</v>
      </c>
      <c r="I161" s="140"/>
      <c r="J161" s="50">
        <f t="shared" si="48"/>
        <v>0.93168457328197851</v>
      </c>
      <c r="K161" s="89">
        <f t="shared" si="45"/>
        <v>0.98888359022103034</v>
      </c>
    </row>
  </sheetData>
  <mergeCells count="16">
    <mergeCell ref="B150:B161"/>
    <mergeCell ref="B78:B89"/>
    <mergeCell ref="B66:B77"/>
    <mergeCell ref="D2:K3"/>
    <mergeCell ref="B54:B65"/>
    <mergeCell ref="B6:B17"/>
    <mergeCell ref="B18:B29"/>
    <mergeCell ref="B30:B41"/>
    <mergeCell ref="B42:B53"/>
    <mergeCell ref="A1:B3"/>
    <mergeCell ref="A6:A17"/>
    <mergeCell ref="B138:B149"/>
    <mergeCell ref="B126:B137"/>
    <mergeCell ref="B114:B125"/>
    <mergeCell ref="B102:B113"/>
    <mergeCell ref="B90:B10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O170"/>
  <sheetViews>
    <sheetView tabSelected="1" topLeftCell="A142" zoomScale="85" zoomScaleNormal="85" workbookViewId="0">
      <selection activeCell="U159" sqref="U159"/>
    </sheetView>
  </sheetViews>
  <sheetFormatPr baseColWidth="10" defaultRowHeight="15" x14ac:dyDescent="0.25"/>
  <cols>
    <col min="1" max="1" width="4.5703125" style="18" customWidth="1"/>
    <col min="2" max="2" width="17.7109375" style="18" customWidth="1"/>
    <col min="3" max="3" width="11.5703125" style="18" customWidth="1"/>
    <col min="4" max="4" width="12.7109375" style="152" customWidth="1"/>
    <col min="5" max="5" width="13.140625" style="152" customWidth="1"/>
    <col min="6" max="6" width="14" style="18" customWidth="1"/>
    <col min="7" max="8" width="10.5703125" style="152" customWidth="1"/>
    <col min="9" max="9" width="15.140625" style="18" customWidth="1"/>
    <col min="10" max="11" width="10.5703125" style="152" customWidth="1"/>
    <col min="12" max="12" width="11.42578125" style="84"/>
    <col min="13" max="13" width="13.28515625" style="149" customWidth="1"/>
    <col min="14" max="14" width="11.42578125" style="149"/>
    <col min="15" max="15" width="18.140625" customWidth="1"/>
  </cols>
  <sheetData>
    <row r="1" spans="1:14" ht="52.5" thickTop="1" thickBot="1" x14ac:dyDescent="0.3">
      <c r="B1" s="17"/>
      <c r="C1" s="163"/>
      <c r="D1" s="164" t="s">
        <v>75</v>
      </c>
      <c r="E1" s="165" t="s">
        <v>76</v>
      </c>
      <c r="F1" s="169"/>
      <c r="G1" s="170" t="s">
        <v>75</v>
      </c>
      <c r="H1" s="171" t="s">
        <v>76</v>
      </c>
      <c r="I1" s="166"/>
      <c r="J1" s="167" t="s">
        <v>75</v>
      </c>
      <c r="K1" s="168" t="s">
        <v>76</v>
      </c>
      <c r="L1" s="172"/>
      <c r="M1" s="173" t="s">
        <v>75</v>
      </c>
      <c r="N1" s="174" t="s">
        <v>76</v>
      </c>
    </row>
    <row r="2" spans="1:14" ht="51.75" thickTop="1" x14ac:dyDescent="0.25">
      <c r="B2" s="17" t="s">
        <v>88</v>
      </c>
      <c r="C2" s="40" t="s">
        <v>87</v>
      </c>
      <c r="D2" s="153" t="s">
        <v>95</v>
      </c>
      <c r="E2" s="153" t="s">
        <v>96</v>
      </c>
      <c r="F2" s="36" t="s">
        <v>51</v>
      </c>
      <c r="G2" s="156" t="s">
        <v>89</v>
      </c>
      <c r="H2" s="156" t="s">
        <v>90</v>
      </c>
      <c r="I2" s="37" t="s">
        <v>77</v>
      </c>
      <c r="J2" s="159" t="s">
        <v>91</v>
      </c>
      <c r="K2" s="159" t="s">
        <v>92</v>
      </c>
      <c r="L2" s="81" t="s">
        <v>0</v>
      </c>
      <c r="M2" s="162" t="s">
        <v>93</v>
      </c>
      <c r="N2" s="162" t="s">
        <v>94</v>
      </c>
    </row>
    <row r="3" spans="1:14" ht="15" customHeight="1" x14ac:dyDescent="0.25">
      <c r="A3" s="237">
        <v>2012</v>
      </c>
      <c r="B3" s="68">
        <v>40909</v>
      </c>
      <c r="C3" s="35">
        <f>'DATOS DE INICIO y FACTORES'!H6</f>
        <v>1</v>
      </c>
      <c r="D3" s="154"/>
      <c r="E3" s="154"/>
      <c r="F3" s="35">
        <f>'DATOS DE INICIO y FACTORES'!I6</f>
        <v>1</v>
      </c>
      <c r="G3" s="157"/>
      <c r="H3" s="157"/>
      <c r="I3" s="41">
        <f>'DATOS DE INICIO y FACTORES'!K6</f>
        <v>1</v>
      </c>
      <c r="J3" s="160"/>
      <c r="K3" s="160"/>
      <c r="L3" s="83">
        <v>1</v>
      </c>
      <c r="M3" s="150"/>
      <c r="N3" s="150"/>
    </row>
    <row r="4" spans="1:14" ht="15" customHeight="1" x14ac:dyDescent="0.25">
      <c r="A4" s="237"/>
      <c r="B4" s="68">
        <v>40940</v>
      </c>
      <c r="C4" s="35">
        <f>'DATOS DE INICIO y FACTORES'!H7</f>
        <v>0.98025560549460333</v>
      </c>
      <c r="D4" s="38">
        <f>(C4-C3)/C3</f>
        <v>-1.9744394505396667E-2</v>
      </c>
      <c r="E4" s="154"/>
      <c r="F4" s="35">
        <f>'DATOS DE INICIO y FACTORES'!I7</f>
        <v>1.0041751684753504</v>
      </c>
      <c r="G4" s="39">
        <f>(F4-F3)/F3</f>
        <v>4.1751684753503771E-3</v>
      </c>
      <c r="H4" s="157"/>
      <c r="I4" s="41">
        <f>'DATOS DE INICIO y FACTORES'!K7</f>
        <v>1.0179609410084964</v>
      </c>
      <c r="J4" s="90">
        <f>(I4-I3)/I3</f>
        <v>1.7960941008496434E-2</v>
      </c>
      <c r="K4" s="160"/>
      <c r="L4" s="83">
        <v>0.98025560549460333</v>
      </c>
      <c r="M4" s="82">
        <f>(L4-L3)/L3</f>
        <v>-1.9744394505396667E-2</v>
      </c>
      <c r="N4" s="150"/>
    </row>
    <row r="5" spans="1:14" ht="15" customHeight="1" x14ac:dyDescent="0.25">
      <c r="A5" s="237"/>
      <c r="B5" s="68">
        <v>40969</v>
      </c>
      <c r="C5" s="35">
        <f>'DATOS DE INICIO y FACTORES'!H8</f>
        <v>0.97876312549786371</v>
      </c>
      <c r="D5" s="38">
        <f t="shared" ref="D5:D52" si="0">(C5-C4)/C4</f>
        <v>-1.5225416599240686E-3</v>
      </c>
      <c r="E5" s="154"/>
      <c r="F5" s="35">
        <f>'DATOS DE INICIO y FACTORES'!I8</f>
        <v>1.000670109861892</v>
      </c>
      <c r="G5" s="39">
        <f t="shared" ref="G5:G52" si="1">(F5-F4)/F4</f>
        <v>-3.4904852494810914E-3</v>
      </c>
      <c r="H5" s="157"/>
      <c r="I5" s="41">
        <f>'DATOS DE INICIO y FACTORES'!K8</f>
        <v>1.0658955452936314</v>
      </c>
      <c r="J5" s="90">
        <f t="shared" ref="J5:J52" si="2">(I5-I4)/I4</f>
        <v>4.708884432996617E-2</v>
      </c>
      <c r="K5" s="160"/>
      <c r="L5" s="83">
        <f t="shared" ref="L5:L36" si="3">0.7017*C3+0.1885*F3+0.1098*I4</f>
        <v>1.0019721113227329</v>
      </c>
      <c r="M5" s="82">
        <f t="shared" ref="M5:M54" si="4">(L5-L4)/L4</f>
        <v>2.215392159596186E-2</v>
      </c>
      <c r="N5" s="150"/>
    </row>
    <row r="6" spans="1:14" ht="15" customHeight="1" x14ac:dyDescent="0.25">
      <c r="A6" s="237"/>
      <c r="B6" s="68">
        <v>41000</v>
      </c>
      <c r="C6" s="35">
        <f>'DATOS DE INICIO y FACTORES'!H9</f>
        <v>0.978022384757123</v>
      </c>
      <c r="D6" s="38">
        <f t="shared" si="0"/>
        <v>-7.5681308525381839E-4</v>
      </c>
      <c r="E6" s="154"/>
      <c r="F6" s="35">
        <f>'DATOS DE INICIO y FACTORES'!I9</f>
        <v>1.0030526503810551</v>
      </c>
      <c r="G6" s="39">
        <f t="shared" si="1"/>
        <v>2.3809450244216025E-3</v>
      </c>
      <c r="H6" s="157"/>
      <c r="I6" s="41">
        <f>'DATOS DE INICIO y FACTORES'!K9</f>
        <v>1.1170396825278772</v>
      </c>
      <c r="J6" s="90">
        <f t="shared" si="2"/>
        <v>4.7982316334905697E-2</v>
      </c>
      <c r="K6" s="160"/>
      <c r="L6" s="83">
        <f t="shared" si="3"/>
        <v>0.99416770850640745</v>
      </c>
      <c r="M6" s="82">
        <f t="shared" si="4"/>
        <v>-7.789041958485868E-3</v>
      </c>
      <c r="N6" s="150"/>
    </row>
    <row r="7" spans="1:14" ht="15" customHeight="1" x14ac:dyDescent="0.25">
      <c r="A7" s="237"/>
      <c r="B7" s="68">
        <v>41030</v>
      </c>
      <c r="C7" s="35">
        <f>'DATOS DE INICIO y FACTORES'!H10</f>
        <v>0.978022384757123</v>
      </c>
      <c r="D7" s="38">
        <f t="shared" si="0"/>
        <v>0</v>
      </c>
      <c r="E7" s="154"/>
      <c r="F7" s="35">
        <f>'DATOS DE INICIO y FACTORES'!I10</f>
        <v>0.99822858079854826</v>
      </c>
      <c r="G7" s="39">
        <f t="shared" si="1"/>
        <v>-4.8093882017800011E-3</v>
      </c>
      <c r="H7" s="157"/>
      <c r="I7" s="41">
        <f>'DATOS DE INICIO y FACTORES'!K10</f>
        <v>1.1498260778203506</v>
      </c>
      <c r="J7" s="90">
        <f t="shared" si="2"/>
        <v>2.9351146432217437E-2</v>
      </c>
      <c r="K7" s="160"/>
      <c r="L7" s="83">
        <f t="shared" si="3"/>
        <v>0.99807535801237857</v>
      </c>
      <c r="M7" s="82">
        <f t="shared" si="4"/>
        <v>3.9305737578640403E-3</v>
      </c>
      <c r="N7" s="150"/>
    </row>
    <row r="8" spans="1:14" ht="15" customHeight="1" x14ac:dyDescent="0.25">
      <c r="A8" s="237"/>
      <c r="B8" s="68">
        <v>41061</v>
      </c>
      <c r="C8" s="35">
        <f>'DATOS DE INICIO y FACTORES'!H11</f>
        <v>0.978022384757123</v>
      </c>
      <c r="D8" s="38">
        <f t="shared" si="0"/>
        <v>0</v>
      </c>
      <c r="E8" s="154"/>
      <c r="F8" s="35">
        <f>'DATOS DE INICIO y FACTORES'!I11</f>
        <v>0.99910839154485598</v>
      </c>
      <c r="G8" s="39">
        <f t="shared" si="1"/>
        <v>8.813720256375555E-4</v>
      </c>
      <c r="H8" s="157"/>
      <c r="I8" s="41">
        <f>'DATOS DE INICIO y FACTORES'!K11</f>
        <v>1.1542915374524916</v>
      </c>
      <c r="J8" s="90">
        <f t="shared" si="2"/>
        <v>3.8835957178896419E-3</v>
      </c>
      <c r="K8" s="160"/>
      <c r="L8" s="83">
        <f t="shared" si="3"/>
        <v>1.0016046353255765</v>
      </c>
      <c r="M8" s="82">
        <f t="shared" si="4"/>
        <v>3.5360830070249997E-3</v>
      </c>
      <c r="N8" s="150"/>
    </row>
    <row r="9" spans="1:14" ht="15" customHeight="1" x14ac:dyDescent="0.25">
      <c r="A9" s="237"/>
      <c r="B9" s="68">
        <v>41091</v>
      </c>
      <c r="C9" s="35">
        <f>'DATOS DE INICIO y FACTORES'!H12</f>
        <v>0.97876312549786371</v>
      </c>
      <c r="D9" s="38">
        <f t="shared" si="0"/>
        <v>7.5738628510497769E-4</v>
      </c>
      <c r="E9" s="154"/>
      <c r="F9" s="35">
        <f>'DATOS DE INICIO y FACTORES'!I12</f>
        <v>1.0000653348978994</v>
      </c>
      <c r="G9" s="39">
        <f t="shared" si="1"/>
        <v>9.5779733324405055E-4</v>
      </c>
      <c r="H9" s="157"/>
      <c r="I9" s="41">
        <f>'DATOS DE INICIO y FACTORES'!K12</f>
        <v>1.3023208943017055</v>
      </c>
      <c r="J9" s="90">
        <f t="shared" si="2"/>
        <v>0.12824260773488216</v>
      </c>
      <c r="K9" s="160"/>
      <c r="L9" s="83">
        <f t="shared" si="3"/>
        <v>1.0011856056768831</v>
      </c>
      <c r="M9" s="82">
        <f t="shared" si="4"/>
        <v>-4.1835833612854619E-4</v>
      </c>
      <c r="N9" s="150"/>
    </row>
    <row r="10" spans="1:14" ht="15" customHeight="1" x14ac:dyDescent="0.25">
      <c r="A10" s="237"/>
      <c r="B10" s="68">
        <v>41122</v>
      </c>
      <c r="C10" s="35">
        <f>'DATOS DE INICIO y FACTORES'!H13</f>
        <v>0.99061497734971549</v>
      </c>
      <c r="D10" s="38">
        <f t="shared" si="0"/>
        <v>1.2109009364061549E-2</v>
      </c>
      <c r="E10" s="154"/>
      <c r="F10" s="35">
        <f>'DATOS DE INICIO y FACTORES'!I13</f>
        <v>0.99757311636831492</v>
      </c>
      <c r="G10" s="39">
        <f t="shared" si="1"/>
        <v>-2.4920557113790151E-3</v>
      </c>
      <c r="H10" s="157"/>
      <c r="I10" s="41">
        <f>'DATOS DE INICIO y FACTORES'!K13</f>
        <v>1.3683862544751384</v>
      </c>
      <c r="J10" s="90">
        <f t="shared" si="2"/>
        <v>5.0728941278989949E-2</v>
      </c>
      <c r="K10" s="160"/>
      <c r="L10" s="83">
        <f t="shared" si="3"/>
        <v>1.0176050733846058</v>
      </c>
      <c r="M10" s="82">
        <f t="shared" si="4"/>
        <v>1.6400023746467905E-2</v>
      </c>
      <c r="N10" s="150"/>
    </row>
    <row r="11" spans="1:14" ht="15" customHeight="1" x14ac:dyDescent="0.25">
      <c r="A11" s="237"/>
      <c r="B11" s="68">
        <v>41153</v>
      </c>
      <c r="C11" s="35">
        <f>'DATOS DE INICIO y FACTORES'!H14</f>
        <v>1.0265445648050637</v>
      </c>
      <c r="D11" s="38">
        <f t="shared" si="0"/>
        <v>3.6269982058492613E-2</v>
      </c>
      <c r="E11" s="154"/>
      <c r="F11" s="35">
        <f>'DATOS DE INICIO y FACTORES'!I14</f>
        <v>0.99330744454954811</v>
      </c>
      <c r="G11" s="39">
        <f t="shared" si="1"/>
        <v>-4.2760492928037869E-3</v>
      </c>
      <c r="H11" s="157"/>
      <c r="I11" s="41">
        <f>'DATOS DE INICIO y FACTORES'!K14</f>
        <v>1.3161662317182159</v>
      </c>
      <c r="J11" s="90">
        <f t="shared" si="2"/>
        <v>-3.8161756292233541E-2</v>
      </c>
      <c r="K11" s="160"/>
      <c r="L11" s="83">
        <f t="shared" si="3"/>
        <v>1.0255592115314751</v>
      </c>
      <c r="M11" s="82">
        <f t="shared" si="4"/>
        <v>7.8165276047744425E-3</v>
      </c>
      <c r="N11" s="150"/>
    </row>
    <row r="12" spans="1:14" ht="15" customHeight="1" x14ac:dyDescent="0.25">
      <c r="A12" s="237"/>
      <c r="B12" s="68">
        <v>41183</v>
      </c>
      <c r="C12" s="35">
        <f>'DATOS DE INICIO y FACTORES'!H15</f>
        <v>1.0485277824959518</v>
      </c>
      <c r="D12" s="38">
        <f t="shared" si="0"/>
        <v>2.1414771890651024E-2</v>
      </c>
      <c r="E12" s="154"/>
      <c r="F12" s="35">
        <f>'DATOS DE INICIO y FACTORES'!I15</f>
        <v>0.99217782070878147</v>
      </c>
      <c r="G12" s="39">
        <f t="shared" si="1"/>
        <v>-1.1372348480473903E-3</v>
      </c>
      <c r="H12" s="157"/>
      <c r="I12" s="41">
        <f>'DATOS DE INICIO y FACTORES'!K15</f>
        <v>1.2553010481705758</v>
      </c>
      <c r="J12" s="90">
        <f t="shared" si="2"/>
        <v>-4.6244298083975649E-2</v>
      </c>
      <c r="K12" s="160"/>
      <c r="L12" s="83">
        <f t="shared" si="3"/>
        <v>1.0276721142843828</v>
      </c>
      <c r="M12" s="82">
        <f t="shared" si="4"/>
        <v>2.0602445272296268E-3</v>
      </c>
      <c r="N12" s="150"/>
    </row>
    <row r="13" spans="1:14" ht="15" customHeight="1" x14ac:dyDescent="0.25">
      <c r="A13" s="237"/>
      <c r="B13" s="68">
        <v>41214</v>
      </c>
      <c r="C13" s="35">
        <f>'DATOS DE INICIO y FACTORES'!H16</f>
        <v>1.0697702594460989</v>
      </c>
      <c r="D13" s="38">
        <f t="shared" si="0"/>
        <v>2.0259336285377971E-2</v>
      </c>
      <c r="E13" s="154"/>
      <c r="F13" s="35">
        <f>'DATOS DE INICIO y FACTORES'!I16</f>
        <v>0.99457104696882148</v>
      </c>
      <c r="G13" s="39">
        <f t="shared" si="1"/>
        <v>2.4120940924988307E-3</v>
      </c>
      <c r="H13" s="157"/>
      <c r="I13" s="41">
        <f>'DATOS DE INICIO y FACTORES'!K16</f>
        <v>1.2406126589043807</v>
      </c>
      <c r="J13" s="90">
        <f t="shared" si="2"/>
        <v>-1.1701088983874702E-2</v>
      </c>
      <c r="K13" s="160"/>
      <c r="L13" s="83">
        <f t="shared" si="3"/>
        <v>1.0453968295104321</v>
      </c>
      <c r="M13" s="82">
        <f t="shared" si="4"/>
        <v>1.7247442038837373E-2</v>
      </c>
      <c r="N13" s="150"/>
    </row>
    <row r="14" spans="1:14" ht="15" customHeight="1" thickBot="1" x14ac:dyDescent="0.3">
      <c r="A14" s="237"/>
      <c r="B14" s="69">
        <v>41244</v>
      </c>
      <c r="C14" s="101">
        <f>'DATOS DE INICIO y FACTORES'!H17</f>
        <v>1.0799016252851348</v>
      </c>
      <c r="D14" s="102">
        <f t="shared" si="0"/>
        <v>9.4705996447140145E-3</v>
      </c>
      <c r="E14" s="155"/>
      <c r="F14" s="101">
        <f>'DATOS DE INICIO y FACTORES'!I17</f>
        <v>0.99207584511056579</v>
      </c>
      <c r="G14" s="108">
        <f t="shared" si="1"/>
        <v>-2.5088221357945006E-3</v>
      </c>
      <c r="H14" s="158"/>
      <c r="I14" s="109">
        <f>'DATOS DE INICIO y FACTORES'!K17</f>
        <v>1.2284571450431216</v>
      </c>
      <c r="J14" s="103">
        <f t="shared" si="2"/>
        <v>-9.7979927691483372E-3</v>
      </c>
      <c r="K14" s="161"/>
      <c r="L14" s="104">
        <f t="shared" si="3"/>
        <v>1.0589967341287156</v>
      </c>
      <c r="M14" s="105">
        <f t="shared" si="4"/>
        <v>1.3009322617376291E-2</v>
      </c>
      <c r="N14" s="151"/>
    </row>
    <row r="15" spans="1:14" ht="15" customHeight="1" x14ac:dyDescent="0.25">
      <c r="A15" s="237">
        <v>2013</v>
      </c>
      <c r="B15" s="51">
        <v>41275</v>
      </c>
      <c r="C15" s="12">
        <f>'DATOS DE INICIO y FACTORES'!H18</f>
        <v>1.0917549746139796</v>
      </c>
      <c r="D15" s="98">
        <f t="shared" si="0"/>
        <v>1.0976323260662861E-2</v>
      </c>
      <c r="E15" s="98">
        <f>(C15-C3)/C3</f>
        <v>9.1754974613979634E-2</v>
      </c>
      <c r="F15" s="12">
        <f>'DATOS DE INICIO y FACTORES'!I18</f>
        <v>0.98902178442868427</v>
      </c>
      <c r="G15" s="99">
        <f t="shared" si="1"/>
        <v>-3.0784548348127042E-3</v>
      </c>
      <c r="H15" s="99">
        <f>(F15-F3)/F3</f>
        <v>-1.097821557131573E-2</v>
      </c>
      <c r="I15" s="22">
        <f>'DATOS DE INICIO y FACTORES'!K18</f>
        <v>1.1785520721757954</v>
      </c>
      <c r="J15" s="100">
        <f t="shared" si="2"/>
        <v>-4.0624187069687706E-2</v>
      </c>
      <c r="K15" s="100">
        <f>(I15-I3)/I3</f>
        <v>0.17855207217579538</v>
      </c>
      <c r="L15" s="106">
        <f t="shared" si="3"/>
        <v>1.0730190279326852</v>
      </c>
      <c r="M15" s="107">
        <f t="shared" si="4"/>
        <v>1.3241111470949293E-2</v>
      </c>
      <c r="N15" s="107">
        <f>(L15-L3)/L3</f>
        <v>7.3019027932685221E-2</v>
      </c>
    </row>
    <row r="16" spans="1:14" ht="15" customHeight="1" x14ac:dyDescent="0.25">
      <c r="A16" s="237"/>
      <c r="B16" s="52">
        <v>41306</v>
      </c>
      <c r="C16" s="35">
        <f>'DATOS DE INICIO y FACTORES'!H19</f>
        <v>1.10212534498435</v>
      </c>
      <c r="D16" s="38">
        <f t="shared" si="0"/>
        <v>9.498807526878544E-3</v>
      </c>
      <c r="E16" s="38">
        <f t="shared" ref="E16:E52" si="5">(C16-C4)/C4</f>
        <v>0.12432445048682519</v>
      </c>
      <c r="F16" s="35">
        <f>'DATOS DE INICIO y FACTORES'!I19</f>
        <v>0.98845693182654626</v>
      </c>
      <c r="G16" s="39">
        <f t="shared" si="1"/>
        <v>-5.7112250815011321E-4</v>
      </c>
      <c r="H16" s="39">
        <f t="shared" ref="H16:H52" si="6">(F16-F4)/F4</f>
        <v>-1.5652883224218022E-2</v>
      </c>
      <c r="I16" s="41">
        <f>'DATOS DE INICIO y FACTORES'!K19</f>
        <v>1.1799865773325504</v>
      </c>
      <c r="J16" s="90">
        <f t="shared" si="2"/>
        <v>1.217175881000067E-3</v>
      </c>
      <c r="K16" s="90">
        <f t="shared" ref="K16:K52" si="7">(I16-I4)/I4</f>
        <v>0.15916684992209504</v>
      </c>
      <c r="L16" s="83">
        <f t="shared" si="3"/>
        <v>1.074178284790823</v>
      </c>
      <c r="M16" s="82">
        <f t="shared" si="4"/>
        <v>1.0803693391824038E-3</v>
      </c>
      <c r="N16" s="82">
        <f t="shared" ref="N16:N54" si="8">(L16-L4)/L4</f>
        <v>9.581447815218512E-2</v>
      </c>
    </row>
    <row r="17" spans="1:14" ht="15" customHeight="1" x14ac:dyDescent="0.25">
      <c r="A17" s="237"/>
      <c r="B17" s="52">
        <v>41334</v>
      </c>
      <c r="C17" s="35">
        <f>'DATOS DE INICIO y FACTORES'!H20</f>
        <v>1.1050883079473128</v>
      </c>
      <c r="D17" s="38">
        <f t="shared" si="0"/>
        <v>2.6884083343577474E-3</v>
      </c>
      <c r="E17" s="38">
        <f t="shared" si="5"/>
        <v>0.1290661439510114</v>
      </c>
      <c r="F17" s="35">
        <f>'DATOS DE INICIO y FACTORES'!I20</f>
        <v>0.98554794228159459</v>
      </c>
      <c r="G17" s="39">
        <f>(F17-F16)/F16</f>
        <v>-2.9429603367505499E-3</v>
      </c>
      <c r="H17" s="39">
        <f t="shared" si="6"/>
        <v>-1.5112040852688684E-2</v>
      </c>
      <c r="I17" s="41">
        <f>'DATOS DE INICIO y FACTORES'!K20</f>
        <v>1.1841273247048878</v>
      </c>
      <c r="J17" s="90">
        <f t="shared" si="2"/>
        <v>3.5091478597136742E-3</v>
      </c>
      <c r="K17" s="90">
        <f t="shared" si="7"/>
        <v>0.11092248197611716</v>
      </c>
      <c r="L17" s="83">
        <f t="shared" si="3"/>
        <v>1.0820775982425506</v>
      </c>
      <c r="M17" s="82">
        <f t="shared" si="4"/>
        <v>7.3538197183587763E-3</v>
      </c>
      <c r="N17" s="82">
        <f t="shared" si="8"/>
        <v>7.9947820916959511E-2</v>
      </c>
    </row>
    <row r="18" spans="1:14" ht="15" customHeight="1" x14ac:dyDescent="0.25">
      <c r="A18" s="237"/>
      <c r="B18" s="52">
        <v>41365</v>
      </c>
      <c r="C18" s="35">
        <f>'DATOS DE INICIO y FACTORES'!H21</f>
        <v>1.1036068264658314</v>
      </c>
      <c r="D18" s="38">
        <f t="shared" si="0"/>
        <v>-1.3406000867326609E-3</v>
      </c>
      <c r="E18" s="38">
        <f t="shared" si="5"/>
        <v>0.12840651059320632</v>
      </c>
      <c r="F18" s="35">
        <f>'DATOS DE INICIO y FACTORES'!I21</f>
        <v>0.99387113094138724</v>
      </c>
      <c r="G18" s="39">
        <f t="shared" si="1"/>
        <v>8.445239752136291E-3</v>
      </c>
      <c r="H18" s="39">
        <f t="shared" si="6"/>
        <v>-9.1535767700527109E-3</v>
      </c>
      <c r="I18" s="41">
        <f>'DATOS DE INICIO y FACTORES'!K21</f>
        <v>1.158422496399834</v>
      </c>
      <c r="J18" s="90">
        <f t="shared" si="2"/>
        <v>-2.1707824630649471E-2</v>
      </c>
      <c r="K18" s="90">
        <f t="shared" si="7"/>
        <v>3.7046861019571685E-2</v>
      </c>
      <c r="L18" s="83">
        <f t="shared" si="3"/>
        <v>1.089702666477419</v>
      </c>
      <c r="M18" s="82">
        <f t="shared" si="4"/>
        <v>7.0466926283776887E-3</v>
      </c>
      <c r="N18" s="82">
        <f t="shared" si="8"/>
        <v>9.6095414439218624E-2</v>
      </c>
    </row>
    <row r="19" spans="1:14" ht="15" customHeight="1" x14ac:dyDescent="0.25">
      <c r="A19" s="237"/>
      <c r="B19" s="52">
        <v>41395</v>
      </c>
      <c r="C19" s="35">
        <f>'DATOS DE INICIO y FACTORES'!H22</f>
        <v>1.1050883079473128</v>
      </c>
      <c r="D19" s="38">
        <f t="shared" si="0"/>
        <v>1.3423997078974982E-3</v>
      </c>
      <c r="E19" s="38">
        <f t="shared" si="5"/>
        <v>0.12992128316341628</v>
      </c>
      <c r="F19" s="35">
        <f>'DATOS DE INICIO y FACTORES'!I22</f>
        <v>1.0003041639186141</v>
      </c>
      <c r="G19" s="39">
        <f t="shared" si="1"/>
        <v>6.4727033283817591E-3</v>
      </c>
      <c r="H19" s="39">
        <f>(F19-F7)/F7</f>
        <v>2.0792663724429165E-3</v>
      </c>
      <c r="I19" s="41">
        <f>'DATOS DE INICIO y FACTORES'!K22</f>
        <v>1.1790852395978684</v>
      </c>
      <c r="J19" s="90">
        <f t="shared" si="2"/>
        <v>1.7836966445532995E-2</v>
      </c>
      <c r="K19" s="90">
        <f t="shared" si="7"/>
        <v>2.5446597830675759E-2</v>
      </c>
      <c r="L19" s="83">
        <f t="shared" si="3"/>
        <v>1.0884110429114118</v>
      </c>
      <c r="M19" s="82">
        <f t="shared" si="4"/>
        <v>-1.18529907812607E-3</v>
      </c>
      <c r="N19" s="82">
        <f t="shared" si="8"/>
        <v>9.0509884022116918E-2</v>
      </c>
    </row>
    <row r="20" spans="1:14" ht="15" customHeight="1" x14ac:dyDescent="0.25">
      <c r="A20" s="237"/>
      <c r="B20" s="52">
        <v>41426</v>
      </c>
      <c r="C20" s="35">
        <f>'DATOS DE INICIO y FACTORES'!H23</f>
        <v>1.1120965225068116</v>
      </c>
      <c r="D20" s="38">
        <f t="shared" si="0"/>
        <v>6.3417688062562217E-3</v>
      </c>
      <c r="E20" s="38">
        <f t="shared" si="5"/>
        <v>0.13708698271050704</v>
      </c>
      <c r="F20" s="35">
        <f>'DATOS DE INICIO y FACTORES'!I23</f>
        <v>1.0012774070946702</v>
      </c>
      <c r="G20" s="39">
        <f t="shared" si="1"/>
        <v>9.7294724061076216E-4</v>
      </c>
      <c r="H20" s="39">
        <f t="shared" si="6"/>
        <v>2.1709511882493388E-3</v>
      </c>
      <c r="I20" s="41">
        <f>'DATOS DE INICIO y FACTORES'!K23</f>
        <v>1.1977734957635027</v>
      </c>
      <c r="J20" s="90">
        <f t="shared" si="2"/>
        <v>1.5849792311884086E-2</v>
      </c>
      <c r="K20" s="90">
        <f t="shared" si="7"/>
        <v>3.7669823350672121E-2</v>
      </c>
      <c r="L20" s="83">
        <f t="shared" si="3"/>
        <v>1.0912091776213715</v>
      </c>
      <c r="M20" s="82">
        <f t="shared" si="4"/>
        <v>2.5708437342522039E-3</v>
      </c>
      <c r="N20" s="82">
        <f t="shared" si="8"/>
        <v>8.9460990030930276E-2</v>
      </c>
    </row>
    <row r="21" spans="1:14" ht="15" customHeight="1" x14ac:dyDescent="0.25">
      <c r="A21" s="237"/>
      <c r="B21" s="52">
        <v>41456</v>
      </c>
      <c r="C21" s="35">
        <f>'DATOS DE INICIO y FACTORES'!H24</f>
        <v>1.130614172721494</v>
      </c>
      <c r="D21" s="38">
        <f>(C21-C20)/C20</f>
        <v>1.6651117812095322E-2</v>
      </c>
      <c r="E21" s="38">
        <f t="shared" si="5"/>
        <v>0.15514586039026429</v>
      </c>
      <c r="F21" s="35">
        <f>'DATOS DE INICIO y FACTORES'!I24</f>
        <v>1.006553640819053</v>
      </c>
      <c r="G21" s="39">
        <f t="shared" si="1"/>
        <v>5.2695024246002288E-3</v>
      </c>
      <c r="H21" s="39">
        <f t="shared" si="6"/>
        <v>6.4878820360431619E-3</v>
      </c>
      <c r="I21" s="41">
        <f>'DATOS DE INICIO y FACTORES'!K24</f>
        <v>1.2230584167322207</v>
      </c>
      <c r="J21" s="90">
        <f t="shared" si="2"/>
        <v>2.1109935274198521E-2</v>
      </c>
      <c r="K21" s="90">
        <f t="shared" si="7"/>
        <v>-6.0862478607459282E-2</v>
      </c>
      <c r="L21" s="83">
        <f t="shared" si="3"/>
        <v>1.0955133304201208</v>
      </c>
      <c r="M21" s="82">
        <f t="shared" si="4"/>
        <v>3.9443883785247567E-3</v>
      </c>
      <c r="N21" s="82">
        <f t="shared" si="8"/>
        <v>9.4216021693065061E-2</v>
      </c>
    </row>
    <row r="22" spans="1:14" ht="15" customHeight="1" x14ac:dyDescent="0.25">
      <c r="A22" s="237"/>
      <c r="B22" s="52">
        <v>41487</v>
      </c>
      <c r="C22" s="35">
        <f>'DATOS DE INICIO y FACTORES'!H25</f>
        <v>1.1440110624224205</v>
      </c>
      <c r="D22" s="38">
        <f t="shared" si="0"/>
        <v>1.1849214368752237E-2</v>
      </c>
      <c r="E22" s="38">
        <f t="shared" si="5"/>
        <v>0.15484934972727729</v>
      </c>
      <c r="F22" s="35">
        <f>'DATOS DE INICIO y FACTORES'!I25</f>
        <v>1.0064190113324725</v>
      </c>
      <c r="G22" s="39">
        <f t="shared" si="1"/>
        <v>-1.3375291799743987E-4</v>
      </c>
      <c r="H22" s="39">
        <f t="shared" si="6"/>
        <v>8.8674151488376228E-3</v>
      </c>
      <c r="I22" s="41">
        <f>'DATOS DE INICIO y FACTORES'!K25</f>
        <v>1.1316986197374785</v>
      </c>
      <c r="J22" s="90">
        <f t="shared" si="2"/>
        <v>-7.4697819617511124E-2</v>
      </c>
      <c r="K22" s="90">
        <f t="shared" si="7"/>
        <v>-0.17296843925726538</v>
      </c>
      <c r="L22" s="83">
        <f t="shared" si="3"/>
        <v>1.1033907352375727</v>
      </c>
      <c r="M22" s="82">
        <f t="shared" si="4"/>
        <v>7.1906060827493477E-3</v>
      </c>
      <c r="N22" s="82">
        <f t="shared" si="8"/>
        <v>8.4301527278789437E-2</v>
      </c>
    </row>
    <row r="23" spans="1:14" ht="15" customHeight="1" x14ac:dyDescent="0.25">
      <c r="A23" s="237"/>
      <c r="B23" s="52">
        <v>41518</v>
      </c>
      <c r="C23" s="35">
        <f>'DATOS DE INICIO y FACTORES'!H26</f>
        <v>1.1644333567833256</v>
      </c>
      <c r="D23" s="38">
        <f>(C23-C22)/C22</f>
        <v>1.7851483286937232E-2</v>
      </c>
      <c r="E23" s="38">
        <f t="shared" si="5"/>
        <v>0.13432324002849924</v>
      </c>
      <c r="F23" s="35">
        <f>'DATOS DE INICIO y FACTORES'!I26</f>
        <v>1.0118180768345995</v>
      </c>
      <c r="G23" s="39">
        <f t="shared" si="1"/>
        <v>5.3646298821191443E-3</v>
      </c>
      <c r="H23" s="39">
        <f t="shared" si="6"/>
        <v>1.863535040094829E-2</v>
      </c>
      <c r="I23" s="41">
        <f>'DATOS DE INICIO y FACTORES'!K26</f>
        <v>1.1094809187236998</v>
      </c>
      <c r="J23" s="90">
        <f t="shared" si="2"/>
        <v>-1.9632171168444651E-2</v>
      </c>
      <c r="K23" s="90">
        <f t="shared" si="7"/>
        <v>-0.15703587283552667</v>
      </c>
      <c r="L23" s="83">
        <f t="shared" si="3"/>
        <v>1.107347834740239</v>
      </c>
      <c r="M23" s="82">
        <f t="shared" si="4"/>
        <v>3.58630843661589E-3</v>
      </c>
      <c r="N23" s="82">
        <f t="shared" si="8"/>
        <v>7.9750269208374955E-2</v>
      </c>
    </row>
    <row r="24" spans="1:14" ht="15" customHeight="1" x14ac:dyDescent="0.25">
      <c r="A24" s="237"/>
      <c r="B24" s="52">
        <v>41548</v>
      </c>
      <c r="C24" s="35">
        <f>'DATOS DE INICIO y FACTORES'!H27</f>
        <v>1.2018300001175102</v>
      </c>
      <c r="D24" s="38">
        <f t="shared" si="0"/>
        <v>3.2115743779008929E-2</v>
      </c>
      <c r="E24" s="38">
        <f t="shared" si="5"/>
        <v>0.14620711075164119</v>
      </c>
      <c r="F24" s="35">
        <f>'DATOS DE INICIO y FACTORES'!I27</f>
        <v>1.0133172266130492</v>
      </c>
      <c r="G24" s="39">
        <f t="shared" si="1"/>
        <v>1.4816396472573064E-3</v>
      </c>
      <c r="H24" s="39">
        <f t="shared" si="6"/>
        <v>2.1306065770716812E-2</v>
      </c>
      <c r="I24" s="41">
        <f>'DATOS DE INICIO y FACTORES'!K27</f>
        <v>1.036562381498453</v>
      </c>
      <c r="J24" s="90">
        <f t="shared" si="2"/>
        <v>-6.5723110685967617E-2</v>
      </c>
      <c r="K24" s="90">
        <f t="shared" si="7"/>
        <v>-0.17425195891527651</v>
      </c>
      <c r="L24" s="83">
        <f t="shared" si="3"/>
        <v>1.1142835510138456</v>
      </c>
      <c r="M24" s="82">
        <f t="shared" si="4"/>
        <v>6.2633583197763141E-3</v>
      </c>
      <c r="N24" s="82">
        <f t="shared" si="8"/>
        <v>8.4279251646109415E-2</v>
      </c>
    </row>
    <row r="25" spans="1:14" ht="15" customHeight="1" x14ac:dyDescent="0.25">
      <c r="A25" s="237"/>
      <c r="B25" s="52">
        <v>41579</v>
      </c>
      <c r="C25" s="35">
        <f>'DATOS DE INICIO y FACTORES'!H28</f>
        <v>1.2488980651238297</v>
      </c>
      <c r="D25" s="38">
        <f t="shared" si="0"/>
        <v>3.9163662915485065E-2</v>
      </c>
      <c r="E25" s="38">
        <f t="shared" si="5"/>
        <v>0.16744511645937776</v>
      </c>
      <c r="F25" s="35">
        <f>'DATOS DE INICIO y FACTORES'!I28</f>
        <v>1.0120298389279154</v>
      </c>
      <c r="G25" s="39">
        <f t="shared" si="1"/>
        <v>-1.2704685673180808E-3</v>
      </c>
      <c r="H25" s="39">
        <f t="shared" si="6"/>
        <v>1.7554092301704873E-2</v>
      </c>
      <c r="I25" s="41">
        <f>'DATOS DE INICIO y FACTORES'!K28</f>
        <v>1.035851323939484</v>
      </c>
      <c r="J25" s="90">
        <f t="shared" si="2"/>
        <v>-6.8597662008643308E-4</v>
      </c>
      <c r="K25" s="90">
        <f t="shared" si="7"/>
        <v>-0.16504856168864751</v>
      </c>
      <c r="L25" s="83">
        <f t="shared" si="3"/>
        <v>1.1216251434267117</v>
      </c>
      <c r="M25" s="82">
        <f t="shared" si="4"/>
        <v>6.588621366784328E-3</v>
      </c>
      <c r="N25" s="82">
        <f t="shared" si="8"/>
        <v>7.2918064953361242E-2</v>
      </c>
    </row>
    <row r="26" spans="1:14" ht="15" customHeight="1" thickBot="1" x14ac:dyDescent="0.3">
      <c r="A26" s="237"/>
      <c r="B26" s="53">
        <v>41609</v>
      </c>
      <c r="C26" s="101">
        <f>'DATOS DE INICIO y FACTORES'!H29</f>
        <v>1.276459228301333</v>
      </c>
      <c r="D26" s="102">
        <f t="shared" si="0"/>
        <v>2.2068384880370932E-2</v>
      </c>
      <c r="E26" s="102">
        <f t="shared" si="5"/>
        <v>0.18201435983976741</v>
      </c>
      <c r="F26" s="101">
        <f>'DATOS DE INICIO y FACTORES'!I29</f>
        <v>1.0124949941100956</v>
      </c>
      <c r="G26" s="108">
        <f t="shared" si="1"/>
        <v>4.5962595596283268E-4</v>
      </c>
      <c r="H26" s="108">
        <f t="shared" si="6"/>
        <v>2.0582245904045872E-2</v>
      </c>
      <c r="I26" s="109">
        <f>'DATOS DE INICIO y FACTORES'!K29</f>
        <v>1.0551288329652244</v>
      </c>
      <c r="J26" s="103">
        <f t="shared" si="2"/>
        <v>1.8610304954214316E-2</v>
      </c>
      <c r="K26" s="103">
        <f t="shared" si="7"/>
        <v>-0.14109430905040893</v>
      </c>
      <c r="L26" s="104">
        <f t="shared" si="3"/>
        <v>1.1480708836675719</v>
      </c>
      <c r="M26" s="105">
        <f t="shared" si="4"/>
        <v>2.3578055820026481E-2</v>
      </c>
      <c r="N26" s="105">
        <f t="shared" si="8"/>
        <v>8.4111826475217227E-2</v>
      </c>
    </row>
    <row r="27" spans="1:14" ht="15" customHeight="1" x14ac:dyDescent="0.25">
      <c r="A27" s="237">
        <v>2014</v>
      </c>
      <c r="B27" s="68">
        <v>41640</v>
      </c>
      <c r="C27" s="12">
        <f>'DATOS DE INICIO y FACTORES'!H30</f>
        <v>1.2807135474660889</v>
      </c>
      <c r="D27" s="98">
        <f t="shared" si="0"/>
        <v>3.3329064261750341E-3</v>
      </c>
      <c r="E27" s="98">
        <f t="shared" si="5"/>
        <v>0.17307782171445643</v>
      </c>
      <c r="F27" s="12">
        <f>'DATOS DE INICIO y FACTORES'!I30</f>
        <v>0.98626215116548077</v>
      </c>
      <c r="G27" s="99">
        <f t="shared" si="1"/>
        <v>-2.5909108782973728E-2</v>
      </c>
      <c r="H27" s="99">
        <f t="shared" si="6"/>
        <v>-2.7902653982466328E-3</v>
      </c>
      <c r="I27" s="22">
        <f>'DATOS DE INICIO y FACTORES'!K30</f>
        <v>1.032022084094997</v>
      </c>
      <c r="J27" s="100">
        <f t="shared" si="2"/>
        <v>-2.1899457344266338E-2</v>
      </c>
      <c r="K27" s="100">
        <f t="shared" si="7"/>
        <v>-0.12433051669094319</v>
      </c>
      <c r="L27" s="106">
        <f t="shared" si="3"/>
        <v>1.182972542794885</v>
      </c>
      <c r="M27" s="107">
        <f t="shared" si="4"/>
        <v>3.0400265021805851E-2</v>
      </c>
      <c r="N27" s="107">
        <f t="shared" si="8"/>
        <v>0.10247116966233105</v>
      </c>
    </row>
    <row r="28" spans="1:14" ht="15" customHeight="1" x14ac:dyDescent="0.25">
      <c r="A28" s="237"/>
      <c r="B28" s="68">
        <v>41671</v>
      </c>
      <c r="C28" s="35">
        <f>'DATOS DE INICIO y FACTORES'!H31</f>
        <v>1.2955366209321315</v>
      </c>
      <c r="D28" s="38">
        <f t="shared" si="0"/>
        <v>1.1574074074074009E-2</v>
      </c>
      <c r="E28" s="38">
        <f t="shared" si="5"/>
        <v>0.17548936409817154</v>
      </c>
      <c r="F28" s="35">
        <f>'DATOS DE INICIO y FACTORES'!I31</f>
        <v>0.98378178458707188</v>
      </c>
      <c r="G28" s="39">
        <f t="shared" si="1"/>
        <v>-2.5149161158397912E-3</v>
      </c>
      <c r="H28" s="39">
        <f t="shared" si="6"/>
        <v>-4.7297429851954004E-3</v>
      </c>
      <c r="I28" s="41">
        <f>'DATOS DE INICIO y FACTORES'!K31</f>
        <v>1.0613931136989432</v>
      </c>
      <c r="J28" s="90">
        <f t="shared" si="2"/>
        <v>2.8459690985878781E-2</v>
      </c>
      <c r="K28" s="90">
        <f t="shared" si="7"/>
        <v>-0.10050407853087345</v>
      </c>
      <c r="L28" s="83">
        <f t="shared" si="3"/>
        <v>1.1998627717224291</v>
      </c>
      <c r="M28" s="82">
        <f t="shared" si="4"/>
        <v>1.4277786099446852E-2</v>
      </c>
      <c r="N28" s="82">
        <f t="shared" si="8"/>
        <v>0.11700523899166408</v>
      </c>
    </row>
    <row r="29" spans="1:14" ht="15" customHeight="1" x14ac:dyDescent="0.25">
      <c r="A29" s="237"/>
      <c r="B29" s="68">
        <v>41699</v>
      </c>
      <c r="C29" s="35">
        <f>'DATOS DE INICIO y FACTORES'!H32</f>
        <v>1.29850123562534</v>
      </c>
      <c r="D29" s="38">
        <f t="shared" si="0"/>
        <v>2.2883295194507883E-3</v>
      </c>
      <c r="E29" s="38">
        <f t="shared" si="5"/>
        <v>0.17502033664376487</v>
      </c>
      <c r="F29" s="35">
        <f>'DATOS DE INICIO y FACTORES'!I32</f>
        <v>0.98204885032547851</v>
      </c>
      <c r="G29" s="39">
        <f t="shared" si="1"/>
        <v>-1.7615026916977848E-3</v>
      </c>
      <c r="H29" s="39">
        <f t="shared" si="6"/>
        <v>-3.5504025791130013E-3</v>
      </c>
      <c r="I29" s="41">
        <f>'DATOS DE INICIO y FACTORES'!K32</f>
        <v>1.0656102847973619</v>
      </c>
      <c r="J29" s="90">
        <f t="shared" si="2"/>
        <v>3.9732414352321235E-3</v>
      </c>
      <c r="K29" s="90">
        <f t="shared" si="7"/>
        <v>-0.10008808802470896</v>
      </c>
      <c r="L29" s="83">
        <f t="shared" si="3"/>
        <v>1.2011280756357916</v>
      </c>
      <c r="M29" s="82">
        <f t="shared" si="4"/>
        <v>1.0545405217849842E-3</v>
      </c>
      <c r="N29" s="82">
        <f t="shared" si="8"/>
        <v>0.11002027727641356</v>
      </c>
    </row>
    <row r="30" spans="1:14" ht="15" customHeight="1" x14ac:dyDescent="0.25">
      <c r="A30" s="237"/>
      <c r="B30" s="68">
        <v>41730</v>
      </c>
      <c r="C30" s="35">
        <f>'DATOS DE INICIO y FACTORES'!H33</f>
        <v>1.2970189282787357</v>
      </c>
      <c r="D30" s="38">
        <f t="shared" si="0"/>
        <v>-1.1415525114156044E-3</v>
      </c>
      <c r="E30" s="38">
        <f t="shared" si="5"/>
        <v>0.17525453555980922</v>
      </c>
      <c r="F30" s="35">
        <f>'DATOS DE INICIO y FACTORES'!I33</f>
        <v>0.97056200433689199</v>
      </c>
      <c r="G30" s="39">
        <f t="shared" si="1"/>
        <v>-1.1696817306775983E-2</v>
      </c>
      <c r="H30" s="39">
        <f t="shared" si="6"/>
        <v>-2.3452866150178862E-2</v>
      </c>
      <c r="I30" s="41">
        <f>'DATOS DE INICIO y FACTORES'!K33</f>
        <v>1.0642762816948008</v>
      </c>
      <c r="J30" s="90">
        <f t="shared" si="2"/>
        <v>-1.251867705851506E-3</v>
      </c>
      <c r="K30" s="90">
        <f t="shared" si="7"/>
        <v>-8.1271051794679777E-2</v>
      </c>
      <c r="L30" s="83">
        <f t="shared" si="3"/>
        <v>1.2115249225734901</v>
      </c>
      <c r="M30" s="82">
        <f t="shared" si="4"/>
        <v>8.6559020212687472E-3</v>
      </c>
      <c r="N30" s="82">
        <f t="shared" si="8"/>
        <v>0.11179403321997426</v>
      </c>
    </row>
    <row r="31" spans="1:14" ht="15" customHeight="1" x14ac:dyDescent="0.25">
      <c r="A31" s="237"/>
      <c r="B31" s="68">
        <v>41760</v>
      </c>
      <c r="C31" s="35">
        <f>'DATOS DE INICIO y FACTORES'!H34</f>
        <v>1.2970189282787357</v>
      </c>
      <c r="D31" s="38">
        <f t="shared" si="0"/>
        <v>0</v>
      </c>
      <c r="E31" s="38">
        <f t="shared" si="5"/>
        <v>0.17367898922750477</v>
      </c>
      <c r="F31" s="35">
        <f>'DATOS DE INICIO y FACTORES'!I34</f>
        <v>0.96516871564391926</v>
      </c>
      <c r="G31" s="39">
        <f t="shared" si="1"/>
        <v>-5.5568718627693825E-3</v>
      </c>
      <c r="H31" s="39">
        <f t="shared" si="6"/>
        <v>-3.5124764588657154E-2</v>
      </c>
      <c r="I31" s="41">
        <f>'DATOS DE INICIO y FACTORES'!K34</f>
        <v>1.064018087545918</v>
      </c>
      <c r="J31" s="90">
        <f t="shared" si="2"/>
        <v>-2.4260067928196243E-4</v>
      </c>
      <c r="K31" s="90">
        <f t="shared" si="7"/>
        <v>-9.7590189570343946E-2</v>
      </c>
      <c r="L31" s="83">
        <f t="shared" si="3"/>
        <v>1.2131320610547429</v>
      </c>
      <c r="M31" s="82">
        <f t="shared" si="4"/>
        <v>1.32654182452886E-3</v>
      </c>
      <c r="N31" s="82">
        <f t="shared" si="8"/>
        <v>0.11458999700123629</v>
      </c>
    </row>
    <row r="32" spans="1:14" ht="15" customHeight="1" x14ac:dyDescent="0.25">
      <c r="A32" s="237"/>
      <c r="B32" s="68">
        <v>41791</v>
      </c>
      <c r="C32" s="35">
        <f>'DATOS DE INICIO y FACTORES'!H35</f>
        <v>1.29850123562534</v>
      </c>
      <c r="D32" s="38">
        <f t="shared" si="0"/>
        <v>1.1428571428572223E-3</v>
      </c>
      <c r="E32" s="38">
        <f t="shared" si="5"/>
        <v>0.16761558852674746</v>
      </c>
      <c r="F32" s="35">
        <f>'DATOS DE INICIO y FACTORES'!I35</f>
        <v>0.95808057081166564</v>
      </c>
      <c r="G32" s="39">
        <f t="shared" si="1"/>
        <v>-7.3439438280225554E-3</v>
      </c>
      <c r="H32" s="39">
        <f t="shared" si="6"/>
        <v>-4.3141726735196666E-2</v>
      </c>
      <c r="I32" s="41">
        <f>'DATOS DE INICIO y FACTORES'!K35</f>
        <v>1.0251168357809131</v>
      </c>
      <c r="J32" s="90">
        <f t="shared" si="2"/>
        <v>-3.6560705330421488E-2</v>
      </c>
      <c r="K32" s="90">
        <f t="shared" si="7"/>
        <v>-0.14414800510553311</v>
      </c>
      <c r="L32" s="83">
        <f t="shared" si="3"/>
        <v>1.2098983058032349</v>
      </c>
      <c r="M32" s="82">
        <f t="shared" si="4"/>
        <v>-2.6656250834690598E-3</v>
      </c>
      <c r="N32" s="82">
        <f t="shared" si="8"/>
        <v>0.10876844753137352</v>
      </c>
    </row>
    <row r="33" spans="1:14" ht="15" customHeight="1" x14ac:dyDescent="0.25">
      <c r="A33" s="237"/>
      <c r="B33" s="68">
        <v>41821</v>
      </c>
      <c r="C33" s="35">
        <f>'DATOS DE INICIO y FACTORES'!H36</f>
        <v>1.3029481576651527</v>
      </c>
      <c r="D33" s="38">
        <f t="shared" si="0"/>
        <v>3.4246575342464711E-3</v>
      </c>
      <c r="E33" s="38">
        <f t="shared" si="5"/>
        <v>0.15242510584210589</v>
      </c>
      <c r="F33" s="35">
        <f>'DATOS DE INICIO y FACTORES'!I36</f>
        <v>0.95555401688119246</v>
      </c>
      <c r="G33" s="39">
        <f t="shared" si="1"/>
        <v>-2.6370996421863999E-3</v>
      </c>
      <c r="H33" s="39">
        <f t="shared" si="6"/>
        <v>-5.0667566903201587E-2</v>
      </c>
      <c r="I33" s="41">
        <f>'DATOS DE INICIO y FACTORES'!K36</f>
        <v>1.0202541793102875</v>
      </c>
      <c r="J33" s="90">
        <f t="shared" si="2"/>
        <v>-4.7435143984551646E-3</v>
      </c>
      <c r="K33" s="90">
        <f t="shared" si="7"/>
        <v>-0.16581729429064193</v>
      </c>
      <c r="L33" s="83">
        <f t="shared" si="3"/>
        <v>1.2046103134408119</v>
      </c>
      <c r="M33" s="82">
        <f t="shared" si="4"/>
        <v>-4.3706089487515389E-3</v>
      </c>
      <c r="N33" s="82">
        <f t="shared" si="8"/>
        <v>9.9585262900318439E-2</v>
      </c>
    </row>
    <row r="34" spans="1:14" ht="15" customHeight="1" x14ac:dyDescent="0.25">
      <c r="A34" s="237"/>
      <c r="B34" s="68">
        <v>41852</v>
      </c>
      <c r="C34" s="35">
        <f>'DATOS DE INICIO y FACTORES'!H37</f>
        <v>1.30887738705157</v>
      </c>
      <c r="D34" s="38">
        <f t="shared" si="0"/>
        <v>4.5506257110354137E-3</v>
      </c>
      <c r="E34" s="38">
        <f t="shared" si="5"/>
        <v>0.14411252656949697</v>
      </c>
      <c r="F34" s="35">
        <f>'DATOS DE INICIO y FACTORES'!I37</f>
        <v>0.95203038026646336</v>
      </c>
      <c r="G34" s="39">
        <f t="shared" si="1"/>
        <v>-3.6875326276475735E-3</v>
      </c>
      <c r="H34" s="39">
        <f t="shared" si="6"/>
        <v>-5.4041736546689416E-2</v>
      </c>
      <c r="I34" s="41">
        <f>'DATOS DE INICIO y FACTORES'!K37</f>
        <v>0.96741044350561289</v>
      </c>
      <c r="J34" s="90">
        <f t="shared" si="2"/>
        <v>-5.1794677126829357E-2</v>
      </c>
      <c r="K34" s="90">
        <f t="shared" si="7"/>
        <v>-0.1451695472333224</v>
      </c>
      <c r="L34" s="83">
        <f t="shared" si="3"/>
        <v>1.2037804135245695</v>
      </c>
      <c r="M34" s="82">
        <f t="shared" si="4"/>
        <v>-6.889364195063895E-4</v>
      </c>
      <c r="N34" s="82">
        <f t="shared" si="8"/>
        <v>9.0982890358764709E-2</v>
      </c>
    </row>
    <row r="35" spans="1:14" ht="15" customHeight="1" x14ac:dyDescent="0.25">
      <c r="A35" s="237"/>
      <c r="B35" s="68">
        <v>41883</v>
      </c>
      <c r="C35" s="35">
        <f>'DATOS DE INICIO y FACTORES'!H38</f>
        <v>1.3192535384777999</v>
      </c>
      <c r="D35" s="38">
        <f t="shared" si="0"/>
        <v>7.9275198187995881E-3</v>
      </c>
      <c r="E35" s="38">
        <f t="shared" si="5"/>
        <v>0.13295752890672541</v>
      </c>
      <c r="F35" s="35">
        <f>'DATOS DE INICIO y FACTORES'!I38</f>
        <v>0.95036302499329706</v>
      </c>
      <c r="G35" s="39">
        <f t="shared" si="1"/>
        <v>-1.7513677165424376E-3</v>
      </c>
      <c r="H35" s="39">
        <f t="shared" si="6"/>
        <v>-6.073725430322429E-2</v>
      </c>
      <c r="I35" s="41">
        <f>'DATOS DE INICIO y FACTORES'!K38</f>
        <v>0.94550697320872412</v>
      </c>
      <c r="J35" s="90">
        <f t="shared" si="2"/>
        <v>-2.2641341577331948E-2</v>
      </c>
      <c r="K35" s="90">
        <f t="shared" si="7"/>
        <v>-0.14779338945603898</v>
      </c>
      <c r="L35" s="83">
        <f t="shared" si="3"/>
        <v>1.2006223211126585</v>
      </c>
      <c r="M35" s="82">
        <f t="shared" si="4"/>
        <v>-2.6234788142667758E-3</v>
      </c>
      <c r="N35" s="82">
        <f t="shared" si="8"/>
        <v>8.4232328312900714E-2</v>
      </c>
    </row>
    <row r="36" spans="1:14" ht="15" customHeight="1" x14ac:dyDescent="0.25">
      <c r="A36" s="237"/>
      <c r="B36" s="68">
        <v>41913</v>
      </c>
      <c r="C36" s="35">
        <f>'DATOS DE INICIO y FACTORES'!H39</f>
        <v>1.3370412266370511</v>
      </c>
      <c r="D36" s="38">
        <f t="shared" si="0"/>
        <v>1.3483146067415656E-2</v>
      </c>
      <c r="E36" s="38">
        <f t="shared" si="5"/>
        <v>0.1125044527980833</v>
      </c>
      <c r="F36" s="35">
        <f>'DATOS DE INICIO y FACTORES'!I39</f>
        <v>0.94634914611437992</v>
      </c>
      <c r="G36" s="39">
        <f t="shared" si="1"/>
        <v>-4.2235217210238605E-3</v>
      </c>
      <c r="H36" s="39">
        <f t="shared" si="6"/>
        <v>-6.6087971999159653E-2</v>
      </c>
      <c r="I36" s="41">
        <f>'DATOS DE INICIO y FACTORES'!K39</f>
        <v>0.91030650424437232</v>
      </c>
      <c r="J36" s="90">
        <f t="shared" si="2"/>
        <v>-3.7229200801019553E-2</v>
      </c>
      <c r="K36" s="90">
        <f t="shared" si="7"/>
        <v>-0.12180248821259113</v>
      </c>
      <c r="L36" s="83">
        <f t="shared" si="3"/>
        <v>1.2017136548326328</v>
      </c>
      <c r="M36" s="82">
        <f t="shared" si="4"/>
        <v>9.0897337221158565E-4</v>
      </c>
      <c r="N36" s="82">
        <f t="shared" si="8"/>
        <v>7.8463066011553173E-2</v>
      </c>
    </row>
    <row r="37" spans="1:14" ht="15" customHeight="1" x14ac:dyDescent="0.25">
      <c r="A37" s="237"/>
      <c r="B37" s="68">
        <v>41944</v>
      </c>
      <c r="C37" s="35">
        <f>'DATOS DE INICIO y FACTORES'!H40</f>
        <v>1.3444527633700722</v>
      </c>
      <c r="D37" s="38">
        <f t="shared" si="0"/>
        <v>5.5432372505542105E-3</v>
      </c>
      <c r="E37" s="38">
        <f t="shared" si="5"/>
        <v>7.6511206890826716E-2</v>
      </c>
      <c r="F37" s="35">
        <f>'DATOS DE INICIO y FACTORES'!I40</f>
        <v>0.94304253309989605</v>
      </c>
      <c r="G37" s="39">
        <f t="shared" si="1"/>
        <v>-3.4940730152930475E-3</v>
      </c>
      <c r="H37" s="39">
        <f t="shared" si="6"/>
        <v>-6.816726461454975E-2</v>
      </c>
      <c r="I37" s="41">
        <f>'DATOS DE INICIO y FACTORES'!K40</f>
        <v>0.92442111771663071</v>
      </c>
      <c r="J37" s="90">
        <f t="shared" si="2"/>
        <v>1.5505341779332514E-2</v>
      </c>
      <c r="K37" s="90">
        <f t="shared" si="7"/>
        <v>-0.10757355196406854</v>
      </c>
      <c r="L37" s="83">
        <f t="shared" ref="L37:L53" si="9">0.7017*C35+0.1885*F35+0.1098*I36</f>
        <v>1.2048152923271409</v>
      </c>
      <c r="M37" s="82">
        <f t="shared" si="4"/>
        <v>2.5810121088622132E-3</v>
      </c>
      <c r="N37" s="82">
        <f t="shared" si="8"/>
        <v>7.4169297459106873E-2</v>
      </c>
    </row>
    <row r="38" spans="1:14" ht="15" customHeight="1" thickBot="1" x14ac:dyDescent="0.3">
      <c r="A38" s="237"/>
      <c r="B38" s="69">
        <v>41974</v>
      </c>
      <c r="C38" s="101">
        <f>'DATOS DE INICIO y FACTORES'!H41</f>
        <v>1.3444527633700722</v>
      </c>
      <c r="D38" s="102">
        <f t="shared" si="0"/>
        <v>0</v>
      </c>
      <c r="E38" s="102">
        <f t="shared" si="5"/>
        <v>5.3267298759884944E-2</v>
      </c>
      <c r="F38" s="101">
        <f>'DATOS DE INICIO y FACTORES'!I41</f>
        <v>0.94317781349455032</v>
      </c>
      <c r="G38" s="108">
        <f t="shared" si="1"/>
        <v>1.4345100025296411E-4</v>
      </c>
      <c r="H38" s="108">
        <f t="shared" si="6"/>
        <v>-6.8461751434603063E-2</v>
      </c>
      <c r="I38" s="109">
        <f>'DATOS DE INICIO y FACTORES'!K41</f>
        <v>0.92618544440066297</v>
      </c>
      <c r="J38" s="103">
        <f t="shared" si="2"/>
        <v>1.908574620612561E-3</v>
      </c>
      <c r="K38" s="103">
        <f t="shared" si="7"/>
        <v>-0.12220629797613657</v>
      </c>
      <c r="L38" s="104">
        <f t="shared" si="9"/>
        <v>1.2180900814990654</v>
      </c>
      <c r="M38" s="105">
        <f t="shared" si="4"/>
        <v>1.1018111453651776E-2</v>
      </c>
      <c r="N38" s="105">
        <f t="shared" si="8"/>
        <v>6.0988566845118053E-2</v>
      </c>
    </row>
    <row r="39" spans="1:14" ht="15" customHeight="1" x14ac:dyDescent="0.25">
      <c r="A39" s="237">
        <v>2015</v>
      </c>
      <c r="B39" s="51">
        <v>42005</v>
      </c>
      <c r="C39" s="12">
        <f>'DATOS DE INICIO y FACTORES'!H42</f>
        <v>1.2718197033864631</v>
      </c>
      <c r="D39" s="98">
        <f t="shared" si="0"/>
        <v>-5.4024255788313075E-2</v>
      </c>
      <c r="E39" s="98">
        <f t="shared" si="5"/>
        <v>-6.9444444444445794E-3</v>
      </c>
      <c r="F39" s="12">
        <f>'DATOS DE INICIO y FACTORES'!I42</f>
        <v>0.9413035508174511</v>
      </c>
      <c r="G39" s="99">
        <f t="shared" si="1"/>
        <v>-1.9871785047136871E-3</v>
      </c>
      <c r="H39" s="99">
        <f t="shared" si="6"/>
        <v>-4.5584837961085117E-2</v>
      </c>
      <c r="I39" s="22">
        <f>'DATOS DE INICIO y FACTORES'!K42</f>
        <v>0.93870786062147749</v>
      </c>
      <c r="J39" s="100">
        <f t="shared" si="2"/>
        <v>1.3520420015796947E-2</v>
      </c>
      <c r="K39" s="100">
        <f t="shared" si="7"/>
        <v>-9.0418824278696311E-2</v>
      </c>
      <c r="L39" s="106">
        <f t="shared" si="9"/>
        <v>1.222861183341303</v>
      </c>
      <c r="M39" s="107">
        <f t="shared" si="4"/>
        <v>3.9168711039547803E-3</v>
      </c>
      <c r="N39" s="107">
        <f t="shared" si="8"/>
        <v>3.3718991019163772E-2</v>
      </c>
    </row>
    <row r="40" spans="1:14" ht="15" customHeight="1" x14ac:dyDescent="0.25">
      <c r="A40" s="237"/>
      <c r="B40" s="52">
        <v>42036</v>
      </c>
      <c r="C40" s="35">
        <f>'DATOS DE INICIO y FACTORES'!H43</f>
        <v>1.2199389462553138</v>
      </c>
      <c r="D40" s="38">
        <f t="shared" si="0"/>
        <v>-4.079254079254066E-2</v>
      </c>
      <c r="E40" s="38">
        <f t="shared" si="5"/>
        <v>-5.835240274599536E-2</v>
      </c>
      <c r="F40" s="35">
        <f>'DATOS DE INICIO y FACTORES'!I43</f>
        <v>0.93941987709445274</v>
      </c>
      <c r="G40" s="39">
        <f t="shared" si="1"/>
        <v>-2.0011331322000534E-3</v>
      </c>
      <c r="H40" s="39">
        <f t="shared" si="6"/>
        <v>-4.509323936226306E-2</v>
      </c>
      <c r="I40" s="41">
        <f>'DATOS DE INICIO y FACTORES'!K43</f>
        <v>0.96147197808130913</v>
      </c>
      <c r="J40" s="90">
        <f t="shared" si="2"/>
        <v>2.4250481342257556E-2</v>
      </c>
      <c r="K40" s="90">
        <f t="shared" si="7"/>
        <v>-9.4141496047030121E-2</v>
      </c>
      <c r="L40" s="83">
        <f t="shared" si="9"/>
        <v>1.2242616449967407</v>
      </c>
      <c r="M40" s="82">
        <f t="shared" si="4"/>
        <v>1.1452335510488208E-3</v>
      </c>
      <c r="N40" s="82">
        <f t="shared" si="8"/>
        <v>2.0334719810738488E-2</v>
      </c>
    </row>
    <row r="41" spans="1:14" ht="15" customHeight="1" x14ac:dyDescent="0.25">
      <c r="A41" s="237"/>
      <c r="B41" s="52">
        <v>42064</v>
      </c>
      <c r="C41" s="35">
        <f>'DATOS DE INICIO y FACTORES'!H44</f>
        <v>1.1102482026065978</v>
      </c>
      <c r="D41" s="38">
        <f t="shared" si="0"/>
        <v>-8.9914945321992762E-2</v>
      </c>
      <c r="E41" s="38">
        <f t="shared" si="5"/>
        <v>-0.14497716894977167</v>
      </c>
      <c r="F41" s="35">
        <f>'DATOS DE INICIO y FACTORES'!I44</f>
        <v>0.93628944319858842</v>
      </c>
      <c r="G41" s="39">
        <f t="shared" si="1"/>
        <v>-3.3323053643983837E-3</v>
      </c>
      <c r="H41" s="39">
        <f t="shared" si="6"/>
        <v>-4.6595856317864566E-2</v>
      </c>
      <c r="I41" s="41">
        <f>'DATOS DE INICIO y FACTORES'!K44</f>
        <v>0.96134288100686771</v>
      </c>
      <c r="J41" s="90">
        <f t="shared" si="2"/>
        <v>-1.3427024123890019E-4</v>
      </c>
      <c r="K41" s="90">
        <f t="shared" si="7"/>
        <v>-9.7847595202519844E-2</v>
      </c>
      <c r="L41" s="83">
        <f t="shared" si="9"/>
        <v>1.1754412283886984</v>
      </c>
      <c r="M41" s="82">
        <f t="shared" si="4"/>
        <v>-3.9877436990335788E-2</v>
      </c>
      <c r="N41" s="82">
        <f t="shared" si="8"/>
        <v>-2.1385602225221869E-2</v>
      </c>
    </row>
    <row r="42" spans="1:14" ht="15" customHeight="1" x14ac:dyDescent="0.25">
      <c r="A42" s="237"/>
      <c r="B42" s="52">
        <v>42095</v>
      </c>
      <c r="C42" s="35">
        <f>'DATOS DE INICIO y FACTORES'!H45</f>
        <v>1.0376151426229887</v>
      </c>
      <c r="D42" s="38">
        <f t="shared" si="0"/>
        <v>-6.5420560747663489E-2</v>
      </c>
      <c r="E42" s="38">
        <f t="shared" si="5"/>
        <v>-0.19999999999999987</v>
      </c>
      <c r="F42" s="35">
        <f>'DATOS DE INICIO y FACTORES'!I45</f>
        <v>0.93688350530053432</v>
      </c>
      <c r="G42" s="39">
        <f t="shared" si="1"/>
        <v>6.3448552823200095E-4</v>
      </c>
      <c r="H42" s="39">
        <f t="shared" si="6"/>
        <v>-3.4699997409611674E-2</v>
      </c>
      <c r="I42" s="41">
        <f>'DATOS DE INICIO y FACTORES'!K45</f>
        <v>0.96108468685798487</v>
      </c>
      <c r="J42" s="90">
        <f t="shared" si="2"/>
        <v>-2.6857654431519667E-4</v>
      </c>
      <c r="K42" s="90">
        <f t="shared" si="7"/>
        <v>-9.695940481966682E-2</v>
      </c>
      <c r="L42" s="83">
        <f t="shared" si="9"/>
        <v>1.138667253754212</v>
      </c>
      <c r="M42" s="82">
        <f t="shared" si="4"/>
        <v>-3.128525165388011E-2</v>
      </c>
      <c r="N42" s="82">
        <f t="shared" si="8"/>
        <v>-6.013716058313992E-2</v>
      </c>
    </row>
    <row r="43" spans="1:14" ht="15" customHeight="1" x14ac:dyDescent="0.25">
      <c r="A43" s="237"/>
      <c r="B43" s="52">
        <v>42125</v>
      </c>
      <c r="C43" s="35">
        <f>'DATOS DE INICIO y FACTORES'!H46</f>
        <v>1.0109336103841118</v>
      </c>
      <c r="D43" s="38">
        <f t="shared" si="0"/>
        <v>-2.5714285714285787E-2</v>
      </c>
      <c r="E43" s="38">
        <f t="shared" si="5"/>
        <v>-0.2205714285714285</v>
      </c>
      <c r="F43" s="35">
        <f>'DATOS DE INICIO y FACTORES'!I46</f>
        <v>0.93705827411832743</v>
      </c>
      <c r="G43" s="39">
        <f t="shared" si="1"/>
        <v>1.8654274176493302E-4</v>
      </c>
      <c r="H43" s="39">
        <f t="shared" si="6"/>
        <v>-2.9124899170439596E-2</v>
      </c>
      <c r="I43" s="41">
        <f>'DATOS DE INICIO y FACTORES'!K46</f>
        <v>0.95703964519215468</v>
      </c>
      <c r="J43" s="90">
        <f t="shared" si="2"/>
        <v>-4.2088295871765494E-3</v>
      </c>
      <c r="K43" s="90">
        <f t="shared" si="7"/>
        <v>-0.10054193965865887</v>
      </c>
      <c r="L43" s="83">
        <f t="shared" si="9"/>
        <v>1.0610788224289904</v>
      </c>
      <c r="M43" s="82">
        <f t="shared" si="4"/>
        <v>-6.8139687928506498E-2</v>
      </c>
      <c r="N43" s="82">
        <f t="shared" si="8"/>
        <v>-0.1253393950313634</v>
      </c>
    </row>
    <row r="44" spans="1:14" ht="15" customHeight="1" x14ac:dyDescent="0.25">
      <c r="A44" s="237"/>
      <c r="B44" s="52">
        <v>42156</v>
      </c>
      <c r="C44" s="35">
        <f>'DATOS DE INICIO y FACTORES'!H47</f>
        <v>1.0198274544637373</v>
      </c>
      <c r="D44" s="38">
        <f t="shared" si="0"/>
        <v>8.7976539589442338E-3</v>
      </c>
      <c r="E44" s="38">
        <f t="shared" si="5"/>
        <v>-0.21461187214611874</v>
      </c>
      <c r="F44" s="35">
        <f>'DATOS DE INICIO y FACTORES'!I47</f>
        <v>0.93838764537421604</v>
      </c>
      <c r="G44" s="39">
        <f t="shared" si="1"/>
        <v>1.4186644444705526E-3</v>
      </c>
      <c r="H44" s="39">
        <f t="shared" si="6"/>
        <v>-2.0554560897489211E-2</v>
      </c>
      <c r="I44" s="41">
        <f>'DATOS DE INICIO y FACTORES'!K47</f>
        <v>0.96000887790430667</v>
      </c>
      <c r="J44" s="90">
        <f t="shared" si="2"/>
        <v>3.1025179856115875E-3</v>
      </c>
      <c r="K44" s="90">
        <f t="shared" si="7"/>
        <v>-6.351271933506826E-2</v>
      </c>
      <c r="L44" s="83">
        <f t="shared" si="9"/>
        <v>1.0097800393698004</v>
      </c>
      <c r="M44" s="82">
        <f t="shared" si="4"/>
        <v>-4.8345874005626024E-2</v>
      </c>
      <c r="N44" s="82">
        <f t="shared" si="8"/>
        <v>-0.16540089813629311</v>
      </c>
    </row>
    <row r="45" spans="1:14" ht="15" customHeight="1" x14ac:dyDescent="0.25">
      <c r="A45" s="237"/>
      <c r="B45" s="52">
        <v>42186</v>
      </c>
      <c r="C45" s="35">
        <f>'DATOS DE INICIO y FACTORES'!H48</f>
        <v>1.0479912940492184</v>
      </c>
      <c r="D45" s="38">
        <f t="shared" si="0"/>
        <v>2.7616279069767401E-2</v>
      </c>
      <c r="E45" s="38">
        <f t="shared" si="5"/>
        <v>-0.19567690557451647</v>
      </c>
      <c r="F45" s="35">
        <f>'DATOS DE INICIO y FACTORES'!I48</f>
        <v>0.93679574119526154</v>
      </c>
      <c r="G45" s="39">
        <f t="shared" si="1"/>
        <v>-1.6964249122436664E-3</v>
      </c>
      <c r="H45" s="39">
        <f t="shared" si="6"/>
        <v>-1.9630785235099063E-2</v>
      </c>
      <c r="I45" s="41">
        <f>'DATOS DE INICIO y FACTORES'!K48</f>
        <v>0.98354757781078628</v>
      </c>
      <c r="J45" s="90">
        <f t="shared" si="2"/>
        <v>2.4519252319691504E-2</v>
      </c>
      <c r="K45" s="90">
        <f t="shared" si="7"/>
        <v>-3.597789868826181E-2</v>
      </c>
      <c r="L45" s="83">
        <f t="shared" si="9"/>
        <v>0.99141657387172888</v>
      </c>
      <c r="M45" s="82">
        <f t="shared" si="4"/>
        <v>-1.8185609520992428E-2</v>
      </c>
      <c r="N45" s="82">
        <f t="shared" si="8"/>
        <v>-0.17698149948602299</v>
      </c>
    </row>
    <row r="46" spans="1:14" ht="15" customHeight="1" x14ac:dyDescent="0.25">
      <c r="A46" s="237"/>
      <c r="B46" s="52">
        <v>42217</v>
      </c>
      <c r="C46" s="35">
        <f>'DATOS DE INICIO y FACTORES'!H49</f>
        <v>1.056885138128844</v>
      </c>
      <c r="D46" s="38">
        <f t="shared" si="0"/>
        <v>8.4865629420084413E-3</v>
      </c>
      <c r="E46" s="38">
        <f t="shared" si="5"/>
        <v>-0.19252548131370342</v>
      </c>
      <c r="F46" s="35">
        <f>'DATOS DE INICIO y FACTORES'!I49</f>
        <v>0.93642447950271501</v>
      </c>
      <c r="G46" s="39">
        <f t="shared" si="1"/>
        <v>-3.9631018398187572E-4</v>
      </c>
      <c r="H46" s="39">
        <f t="shared" si="6"/>
        <v>-1.6392229793528668E-2</v>
      </c>
      <c r="I46" s="41">
        <f>'DATOS DE INICIO y FACTORES'!K49</f>
        <v>0.96633463455193458</v>
      </c>
      <c r="J46" s="90">
        <f t="shared" si="2"/>
        <v>-1.7500875043752185E-2</v>
      </c>
      <c r="K46" s="90">
        <f t="shared" si="7"/>
        <v>-1.1120501757040135E-3</v>
      </c>
      <c r="L46" s="83">
        <f t="shared" si="9"/>
        <v>1.0004925199938686</v>
      </c>
      <c r="M46" s="82">
        <f t="shared" si="4"/>
        <v>9.1545232965955532E-3</v>
      </c>
      <c r="N46" s="82">
        <f t="shared" si="8"/>
        <v>-0.16887456486809818</v>
      </c>
    </row>
    <row r="47" spans="1:14" ht="15" customHeight="1" x14ac:dyDescent="0.25">
      <c r="A47" s="237"/>
      <c r="B47" s="52">
        <v>42248</v>
      </c>
      <c r="C47" s="35">
        <f>'DATOS DE INICIO y FACTORES'!H50</f>
        <v>1.0717082115948868</v>
      </c>
      <c r="D47" s="38">
        <f t="shared" si="0"/>
        <v>1.4025245441795366E-2</v>
      </c>
      <c r="E47" s="38">
        <f t="shared" si="5"/>
        <v>-0.18764044943820229</v>
      </c>
      <c r="F47" s="35">
        <f>'DATOS DE INICIO y FACTORES'!I50</f>
        <v>0.93542701712208276</v>
      </c>
      <c r="G47" s="39">
        <f t="shared" si="1"/>
        <v>-1.0651818726075501E-3</v>
      </c>
      <c r="H47" s="39">
        <f t="shared" si="6"/>
        <v>-1.5716107927620227E-2</v>
      </c>
      <c r="I47" s="41">
        <f>'DATOS DE INICIO y FACTORES'!K50</f>
        <v>0.93599682205820844</v>
      </c>
      <c r="J47" s="90">
        <f t="shared" si="2"/>
        <v>-3.1394727467046676E-2</v>
      </c>
      <c r="K47" s="90">
        <f t="shared" si="7"/>
        <v>-1.0058255962133743E-2</v>
      </c>
      <c r="L47" s="83">
        <f t="shared" si="9"/>
        <v>1.0180650311234456</v>
      </c>
      <c r="M47" s="82">
        <f t="shared" si="4"/>
        <v>1.7563860577073299E-2</v>
      </c>
      <c r="N47" s="82">
        <f t="shared" si="8"/>
        <v>-0.15205222056843884</v>
      </c>
    </row>
    <row r="48" spans="1:14" ht="15" customHeight="1" x14ac:dyDescent="0.25">
      <c r="A48" s="237"/>
      <c r="B48" s="52">
        <v>42278</v>
      </c>
      <c r="C48" s="35">
        <f>'DATOS DE INICIO y FACTORES'!H51</f>
        <v>1.0939428217939509</v>
      </c>
      <c r="D48" s="38">
        <f t="shared" si="0"/>
        <v>2.0746887966804968E-2</v>
      </c>
      <c r="E48" s="38">
        <f t="shared" si="5"/>
        <v>-0.18181818181818182</v>
      </c>
      <c r="F48" s="35">
        <f>'DATOS DE INICIO y FACTORES'!I51</f>
        <v>0.93947753670131628</v>
      </c>
      <c r="G48" s="39">
        <f t="shared" si="1"/>
        <v>4.3301289198330803E-3</v>
      </c>
      <c r="H48" s="39">
        <f t="shared" si="6"/>
        <v>-7.2611778023764463E-3</v>
      </c>
      <c r="I48" s="41">
        <f>'DATOS DE INICIO y FACTORES'!K51</f>
        <v>0.93182268331793694</v>
      </c>
      <c r="J48" s="90">
        <f t="shared" si="2"/>
        <v>-4.4595650774676672E-3</v>
      </c>
      <c r="K48" s="90">
        <f t="shared" si="7"/>
        <v>2.3636191736787361E-2</v>
      </c>
      <c r="L48" s="83">
        <f t="shared" si="9"/>
        <v>1.0209047668732629</v>
      </c>
      <c r="M48" s="82">
        <f t="shared" si="4"/>
        <v>2.7893461252506144E-3</v>
      </c>
      <c r="N48" s="82">
        <f t="shared" si="8"/>
        <v>-0.1504592106715737</v>
      </c>
    </row>
    <row r="49" spans="1:14" ht="15" customHeight="1" x14ac:dyDescent="0.25">
      <c r="A49" s="237"/>
      <c r="B49" s="52">
        <v>42309</v>
      </c>
      <c r="C49" s="35">
        <f>'DATOS DE INICIO y FACTORES'!H52</f>
        <v>1.0850489777143253</v>
      </c>
      <c r="D49" s="38">
        <f t="shared" si="0"/>
        <v>-8.1300813008129639E-3</v>
      </c>
      <c r="E49" s="38">
        <f t="shared" si="5"/>
        <v>-0.19294377067254673</v>
      </c>
      <c r="F49" s="35">
        <f>'DATOS DE INICIO y FACTORES'!I52</f>
        <v>0.94066430484672114</v>
      </c>
      <c r="G49" s="39">
        <f t="shared" si="1"/>
        <v>1.2632214172696747E-3</v>
      </c>
      <c r="H49" s="39">
        <f t="shared" si="6"/>
        <v>-2.5218674340778467E-3</v>
      </c>
      <c r="I49" s="41">
        <f>'DATOS DE INICIO y FACTORES'!K52</f>
        <v>0.93332881585308636</v>
      </c>
      <c r="J49" s="90">
        <f t="shared" si="2"/>
        <v>1.6163295465039965E-3</v>
      </c>
      <c r="K49" s="90">
        <f t="shared" si="7"/>
        <v>9.6359743040684009E-3</v>
      </c>
      <c r="L49" s="83">
        <f t="shared" si="9"/>
        <v>1.0306597754319542</v>
      </c>
      <c r="M49" s="82">
        <f t="shared" si="4"/>
        <v>9.5552581153754909E-3</v>
      </c>
      <c r="N49" s="82">
        <f t="shared" si="8"/>
        <v>-0.14454955710165293</v>
      </c>
    </row>
    <row r="50" spans="1:14" ht="15" customHeight="1" thickBot="1" x14ac:dyDescent="0.3">
      <c r="A50" s="237"/>
      <c r="B50" s="53">
        <v>42339</v>
      </c>
      <c r="C50" s="101">
        <f>'DATOS DE INICIO y FACTORES'!H53</f>
        <v>1.0924605144473465</v>
      </c>
      <c r="D50" s="102">
        <f>(C50-C49)/C49</f>
        <v>6.830601092896035E-3</v>
      </c>
      <c r="E50" s="102">
        <f t="shared" si="5"/>
        <v>-0.18743109151047407</v>
      </c>
      <c r="F50" s="101">
        <f>'DATOS DE INICIO y FACTORES'!I53</f>
        <v>0.94100968263729301</v>
      </c>
      <c r="G50" s="108">
        <f t="shared" si="1"/>
        <v>3.671637041953497E-4</v>
      </c>
      <c r="H50" s="108">
        <f t="shared" si="6"/>
        <v>-2.2987509102066453E-3</v>
      </c>
      <c r="I50" s="109">
        <f>'DATOS DE INICIO y FACTORES'!K53</f>
        <v>0.92928377418725627</v>
      </c>
      <c r="J50" s="103">
        <f t="shared" si="2"/>
        <v>-4.3339941906034617E-3</v>
      </c>
      <c r="K50" s="103">
        <f t="shared" si="7"/>
        <v>3.3452585606095751E-3</v>
      </c>
      <c r="L50" s="104">
        <f t="shared" si="9"/>
        <v>1.0471906977016823</v>
      </c>
      <c r="M50" s="105">
        <f t="shared" si="4"/>
        <v>1.6039165070549002E-2</v>
      </c>
      <c r="N50" s="105">
        <f t="shared" si="8"/>
        <v>-0.14030110448569008</v>
      </c>
    </row>
    <row r="51" spans="1:14" x14ac:dyDescent="0.25">
      <c r="A51" s="237">
        <v>2016</v>
      </c>
      <c r="B51" s="68">
        <v>42370</v>
      </c>
      <c r="C51" s="12">
        <f>'DATOS DE INICIO y FACTORES'!H54</f>
        <v>1.0450266793560099</v>
      </c>
      <c r="D51" s="98">
        <f>(C51-C50)/C50</f>
        <v>-4.3419267299864284E-2</v>
      </c>
      <c r="E51" s="98">
        <f t="shared" si="5"/>
        <v>-0.17832167832167831</v>
      </c>
      <c r="F51" s="12">
        <f>'DATOS DE INICIO y FACTORES'!I54</f>
        <v>0.93983033999695054</v>
      </c>
      <c r="G51" s="99">
        <f t="shared" si="1"/>
        <v>-1.2532736507420662E-3</v>
      </c>
      <c r="H51" s="99">
        <f t="shared" si="6"/>
        <v>-1.565075176037726E-3</v>
      </c>
      <c r="I51" s="22">
        <f>'DATOS DE INICIO y FACTORES'!K54</f>
        <v>0.92248466160000986</v>
      </c>
      <c r="J51" s="100">
        <f t="shared" si="2"/>
        <v>-7.3165084510303227E-3</v>
      </c>
      <c r="K51" s="100">
        <f t="shared" si="7"/>
        <v>-1.7282479141835411E-2</v>
      </c>
      <c r="L51" s="106">
        <f t="shared" si="9"/>
        <v>1.0407294475315096</v>
      </c>
      <c r="M51" s="107">
        <f t="shared" si="4"/>
        <v>-6.1700797995565002E-3</v>
      </c>
      <c r="N51" s="107">
        <f t="shared" si="8"/>
        <v>-0.14893901146828703</v>
      </c>
    </row>
    <row r="52" spans="1:14" x14ac:dyDescent="0.25">
      <c r="A52" s="237"/>
      <c r="B52" s="68">
        <v>42401</v>
      </c>
      <c r="C52" s="35">
        <f>'DATOS DE INICIO y FACTORES'!H55</f>
        <v>1.0109336103841118</v>
      </c>
      <c r="D52" s="38">
        <f t="shared" si="0"/>
        <v>-3.2624113475177234E-2</v>
      </c>
      <c r="E52" s="38">
        <f t="shared" si="5"/>
        <v>-0.17132442284325644</v>
      </c>
      <c r="F52" s="35">
        <f>'DATOS DE INICIO y FACTORES'!I55</f>
        <v>0.9449211687944038</v>
      </c>
      <c r="G52" s="39">
        <f t="shared" si="1"/>
        <v>5.4167529827455667E-3</v>
      </c>
      <c r="H52" s="39">
        <f t="shared" si="6"/>
        <v>5.856052053067151E-3</v>
      </c>
      <c r="I52" s="41">
        <f>'DATOS DE INICIO y FACTORES'!K55</f>
        <v>0.91481414376028403</v>
      </c>
      <c r="J52" s="90">
        <f t="shared" si="2"/>
        <v>-8.3150627419881981E-3</v>
      </c>
      <c r="K52" s="90">
        <f t="shared" si="7"/>
        <v>-4.8527503021080637E-2</v>
      </c>
      <c r="L52" s="83">
        <f t="shared" si="9"/>
        <v>1.0452486840085138</v>
      </c>
      <c r="M52" s="82">
        <f t="shared" si="4"/>
        <v>4.3423739836739019E-3</v>
      </c>
      <c r="N52" s="82">
        <f t="shared" si="8"/>
        <v>-0.14622116254299833</v>
      </c>
    </row>
    <row r="53" spans="1:14" x14ac:dyDescent="0.25">
      <c r="A53" s="237"/>
      <c r="B53" s="68">
        <v>42430</v>
      </c>
      <c r="C53" s="35">
        <f>'DATOS DE INICIO y FACTORES'!H56</f>
        <v>0.97832284875881781</v>
      </c>
      <c r="D53" s="38">
        <f t="shared" ref="D53:D84" si="10">(C53-C52)/C52</f>
        <v>-3.2258064516129073E-2</v>
      </c>
      <c r="E53" s="38">
        <f t="shared" ref="E53:E84" si="11">(C53-C41)/C41</f>
        <v>-0.1188251001335114</v>
      </c>
      <c r="F53" s="35">
        <f>'DATOS DE INICIO y FACTORES'!I56</f>
        <v>0.95865245918765707</v>
      </c>
      <c r="G53" s="39">
        <f t="shared" ref="G53:G58" si="12">(F53-F52)/F52</f>
        <v>1.453167824652781E-2</v>
      </c>
      <c r="H53" s="39">
        <f t="shared" ref="H53:H58" si="13">(F53-F41)/F41</f>
        <v>2.3884725125887612E-2</v>
      </c>
      <c r="I53" s="41">
        <f>'DATOS DE INICIO y FACTORES'!K56</f>
        <v>0.9047553300433927</v>
      </c>
      <c r="J53" s="90">
        <f t="shared" ref="J53:J84" si="14">(I53-I52)/I52</f>
        <v>-1.0995472452519398E-2</v>
      </c>
      <c r="K53" s="90">
        <f t="shared" ref="K53:K84" si="15">(I53-I41)/I41</f>
        <v>-5.8863025962399312E-2</v>
      </c>
      <c r="L53" s="83">
        <f t="shared" si="9"/>
        <v>1.0108998329784165</v>
      </c>
      <c r="M53" s="82">
        <f t="shared" si="4"/>
        <v>-3.2861893591073443E-2</v>
      </c>
      <c r="N53" s="82">
        <f t="shared" si="8"/>
        <v>-0.13998266475290833</v>
      </c>
    </row>
    <row r="54" spans="1:14" x14ac:dyDescent="0.25">
      <c r="A54" s="237"/>
      <c r="B54" s="68">
        <v>42461</v>
      </c>
      <c r="C54" s="35">
        <f>'DATOS DE INICIO y FACTORES'!H57</f>
        <v>0.95164131651994099</v>
      </c>
      <c r="D54" s="38">
        <f t="shared" si="10"/>
        <v>-2.7272727272727237E-2</v>
      </c>
      <c r="E54" s="38">
        <f t="shared" si="11"/>
        <v>-8.2857142857142935E-2</v>
      </c>
      <c r="F54" s="35">
        <f>'DATOS DE INICIO y FACTORES'!I57</f>
        <v>0.95679737171998613</v>
      </c>
      <c r="G54" s="39">
        <f t="shared" si="12"/>
        <v>-1.93509905481586E-3</v>
      </c>
      <c r="H54" s="39">
        <f t="shared" si="13"/>
        <v>2.1255434967940672E-2</v>
      </c>
      <c r="I54" s="41">
        <f>'DATOS DE INICIO y FACTORES'!K57</f>
        <v>0.90409908658164895</v>
      </c>
      <c r="J54" s="90">
        <f t="shared" si="14"/>
        <v>-7.2532699167661299E-4</v>
      </c>
      <c r="K54" s="90">
        <f t="shared" si="15"/>
        <v>-5.9293006178920034E-2</v>
      </c>
      <c r="L54" s="83">
        <f t="shared" ref="L54:L84" si="16">0.7017*C52+0.1885*F52+0.1098*I53</f>
        <v>0.98683188996304094</v>
      </c>
      <c r="M54" s="82">
        <f t="shared" si="4"/>
        <v>-2.3808435049854623E-2</v>
      </c>
      <c r="N54" s="82">
        <f t="shared" si="8"/>
        <v>-0.13334480577233285</v>
      </c>
    </row>
    <row r="55" spans="1:14" x14ac:dyDescent="0.25">
      <c r="A55" s="237"/>
      <c r="B55" s="68">
        <v>42491</v>
      </c>
      <c r="C55" s="35">
        <f>'DATOS DE INICIO y FACTORES'!H58</f>
        <v>0.95460593121314952</v>
      </c>
      <c r="D55" s="38">
        <f t="shared" si="10"/>
        <v>3.1152647975077712E-3</v>
      </c>
      <c r="E55" s="38">
        <f t="shared" si="11"/>
        <v>-5.571847507331381E-2</v>
      </c>
      <c r="F55" s="35">
        <f>'DATOS DE INICIO y FACTORES'!I58</f>
        <v>0.95589403796952932</v>
      </c>
      <c r="G55" s="39">
        <f t="shared" si="12"/>
        <v>-9.4412231592247865E-4</v>
      </c>
      <c r="H55" s="39">
        <f t="shared" si="13"/>
        <v>2.0100952492975263E-2</v>
      </c>
      <c r="I55" s="41">
        <f>'DATOS DE INICIO y FACTORES'!K58</f>
        <v>0.88898397078246971</v>
      </c>
      <c r="J55" s="90">
        <f t="shared" si="14"/>
        <v>-1.6718428348742938E-2</v>
      </c>
      <c r="K55" s="90">
        <f t="shared" si="15"/>
        <v>-7.1110611510791413E-2</v>
      </c>
      <c r="L55" s="83">
        <f t="shared" si="16"/>
        <v>0.96646521123760087</v>
      </c>
      <c r="M55" s="82">
        <f t="shared" ref="M55:M79" si="17">(L55-L54)/L54</f>
        <v>-2.0638448080759576E-2</v>
      </c>
      <c r="N55" s="82">
        <f t="shared" ref="N55:N97" si="18">(L55-L43)/L43</f>
        <v>-8.9167373046615761E-2</v>
      </c>
    </row>
    <row r="56" spans="1:14" x14ac:dyDescent="0.25">
      <c r="A56" s="237"/>
      <c r="B56" s="68">
        <v>42522</v>
      </c>
      <c r="C56" s="35">
        <f>'DATOS DE INICIO y FACTORES'!H59</f>
        <v>0.95312362386654526</v>
      </c>
      <c r="D56" s="38">
        <f t="shared" si="10"/>
        <v>-1.5527950310558921E-3</v>
      </c>
      <c r="E56" s="38">
        <f t="shared" si="11"/>
        <v>-6.5406976744186024E-2</v>
      </c>
      <c r="F56" s="35">
        <f>'DATOS DE INICIO y FACTORES'!I59</f>
        <v>0.95754411190454991</v>
      </c>
      <c r="G56" s="39">
        <f t="shared" si="12"/>
        <v>1.7262100917854971E-3</v>
      </c>
      <c r="H56" s="39">
        <f t="shared" si="13"/>
        <v>2.0414235657050382E-2</v>
      </c>
      <c r="I56" s="41">
        <f>'DATOS DE INICIO y FACTORES'!K59</f>
        <v>0.87759330558092463</v>
      </c>
      <c r="J56" s="90">
        <f t="shared" si="14"/>
        <v>-1.2813127768230957E-2</v>
      </c>
      <c r="K56" s="90">
        <f t="shared" si="15"/>
        <v>-8.5848760589896531E-2</v>
      </c>
      <c r="L56" s="83">
        <f t="shared" si="16"/>
        <v>0.94573345636317518</v>
      </c>
      <c r="M56" s="82">
        <f t="shared" si="17"/>
        <v>-2.145111343208906E-2</v>
      </c>
      <c r="N56" s="82">
        <f t="shared" si="18"/>
        <v>-6.3426271573556209E-2</v>
      </c>
    </row>
    <row r="57" spans="1:14" x14ac:dyDescent="0.25">
      <c r="A57" s="237"/>
      <c r="B57" s="68">
        <v>42552</v>
      </c>
      <c r="C57" s="35">
        <f>'DATOS DE INICIO y FACTORES'!H60</f>
        <v>0.95905285325296241</v>
      </c>
      <c r="D57" s="38">
        <f t="shared" si="10"/>
        <v>6.220839813374888E-3</v>
      </c>
      <c r="E57" s="38">
        <f t="shared" si="11"/>
        <v>-8.4865629420084729E-2</v>
      </c>
      <c r="F57" s="35">
        <f>'DATOS DE INICIO y FACTORES'!I60</f>
        <v>0.95899730621693702</v>
      </c>
      <c r="G57" s="39">
        <f t="shared" si="12"/>
        <v>1.5176264929421493E-3</v>
      </c>
      <c r="H57" s="39">
        <f t="shared" si="13"/>
        <v>2.3699472622866972E-2</v>
      </c>
      <c r="I57" s="41">
        <f>'DATOS DE INICIO y FACTORES'!K60</f>
        <v>0.8651117701003499</v>
      </c>
      <c r="J57" s="90">
        <f t="shared" si="14"/>
        <v>-1.4222459767184023E-2</v>
      </c>
      <c r="K57" s="90">
        <f t="shared" si="15"/>
        <v>-0.12041695834791728</v>
      </c>
      <c r="L57" s="83">
        <f t="shared" si="16"/>
        <v>0.94639275304230885</v>
      </c>
      <c r="M57" s="82">
        <f t="shared" si="17"/>
        <v>6.9712737209170941E-4</v>
      </c>
      <c r="N57" s="82">
        <f t="shared" si="18"/>
        <v>-4.5413625327636778E-2</v>
      </c>
    </row>
    <row r="58" spans="1:14" x14ac:dyDescent="0.25">
      <c r="A58" s="237"/>
      <c r="B58" s="68">
        <v>42583</v>
      </c>
      <c r="C58" s="35">
        <f>'DATOS DE INICIO y FACTORES'!H61</f>
        <v>0.96498208263937935</v>
      </c>
      <c r="D58" s="38">
        <f t="shared" si="10"/>
        <v>6.1823802163831574E-3</v>
      </c>
      <c r="E58" s="38">
        <f t="shared" si="11"/>
        <v>-8.6956521739130391E-2</v>
      </c>
      <c r="F58" s="35">
        <f>'DATOS DE INICIO y FACTORES'!I61</f>
        <v>0.95865245918765707</v>
      </c>
      <c r="G58" s="39">
        <f t="shared" si="12"/>
        <v>-3.5959123872861032E-4</v>
      </c>
      <c r="H58" s="39">
        <f t="shared" si="13"/>
        <v>2.3737076690633022E-2</v>
      </c>
      <c r="I58" s="41">
        <f>'DATOS DE INICIO y FACTORES'!K61</f>
        <v>0.86300318455114056</v>
      </c>
      <c r="J58" s="90">
        <f t="shared" si="14"/>
        <v>-2.437356214636581E-3</v>
      </c>
      <c r="K58" s="90">
        <f t="shared" si="15"/>
        <v>-0.10693133238332729</v>
      </c>
      <c r="L58" s="83">
        <f t="shared" si="16"/>
        <v>0.94429318431818077</v>
      </c>
      <c r="M58" s="82">
        <f t="shared" si="17"/>
        <v>-2.218496197671354E-3</v>
      </c>
      <c r="N58" s="82">
        <f t="shared" si="18"/>
        <v>-5.6171670005121292E-2</v>
      </c>
    </row>
    <row r="59" spans="1:14" x14ac:dyDescent="0.25">
      <c r="A59" s="237"/>
      <c r="B59" s="68">
        <v>42614</v>
      </c>
      <c r="C59" s="35">
        <f>'DATOS DE INICIO y FACTORES'!H62</f>
        <v>0.97239361937240076</v>
      </c>
      <c r="D59" s="38">
        <f t="shared" si="10"/>
        <v>7.6804915514593671E-3</v>
      </c>
      <c r="E59" s="38">
        <f t="shared" si="11"/>
        <v>-9.2669432918395578E-2</v>
      </c>
      <c r="F59" s="35">
        <f>'DATOS DE INICIO y FACTORES'!I62</f>
        <v>0.95756849437856806</v>
      </c>
      <c r="G59" s="39">
        <f t="shared" ref="G59:G90" si="19">(F59-F58)/F58</f>
        <v>-1.1307171840017403E-3</v>
      </c>
      <c r="H59" s="39">
        <f t="shared" ref="H59:H90" si="20">(F59-F47)/F47</f>
        <v>2.3669914222282516E-2</v>
      </c>
      <c r="I59" s="41">
        <f>'DATOS DE INICIO y FACTORES'!K62</f>
        <v>0.8727908944117051</v>
      </c>
      <c r="J59" s="90">
        <f t="shared" si="14"/>
        <v>1.1341452773033811E-2</v>
      </c>
      <c r="K59" s="90">
        <f t="shared" si="15"/>
        <v>-6.7527929750356194E-2</v>
      </c>
      <c r="L59" s="83">
        <f t="shared" si="16"/>
        <v>0.94849612901321156</v>
      </c>
      <c r="M59" s="82">
        <f t="shared" si="17"/>
        <v>4.4508895805125386E-3</v>
      </c>
      <c r="N59" s="82">
        <f t="shared" si="18"/>
        <v>-6.8334438354555813E-2</v>
      </c>
    </row>
    <row r="60" spans="1:14" x14ac:dyDescent="0.25">
      <c r="A60" s="237"/>
      <c r="B60" s="68">
        <v>42644</v>
      </c>
      <c r="C60" s="35">
        <f>'DATOS DE INICIO y FACTORES'!H63</f>
        <v>0.98276977079863059</v>
      </c>
      <c r="D60" s="38">
        <f t="shared" si="10"/>
        <v>1.0670731707317015E-2</v>
      </c>
      <c r="E60" s="38">
        <f t="shared" si="11"/>
        <v>-0.10162601626016265</v>
      </c>
      <c r="F60" s="35">
        <f>'DATOS DE INICIO y FACTORES'!I63</f>
        <v>0.95636376442486881</v>
      </c>
      <c r="G60" s="39">
        <f t="shared" si="19"/>
        <v>-1.2581136083440988E-3</v>
      </c>
      <c r="H60" s="39">
        <f t="shared" si="20"/>
        <v>1.7974062246174906E-2</v>
      </c>
      <c r="I60" s="41">
        <f>'DATOS DE INICIO y FACTORES'!K63</f>
        <v>0.87996869175064618</v>
      </c>
      <c r="J60" s="90">
        <f t="shared" si="14"/>
        <v>8.2239599254517858E-3</v>
      </c>
      <c r="K60" s="90">
        <f t="shared" si="15"/>
        <v>-5.5647917243927224E-2</v>
      </c>
      <c r="L60" s="83">
        <f t="shared" si="16"/>
        <v>0.95366635615133111</v>
      </c>
      <c r="M60" s="82">
        <f t="shared" si="17"/>
        <v>5.4509733671749411E-3</v>
      </c>
      <c r="N60" s="82">
        <f t="shared" si="18"/>
        <v>-6.5861589546558477E-2</v>
      </c>
    </row>
    <row r="61" spans="1:14" x14ac:dyDescent="0.25">
      <c r="A61" s="237"/>
      <c r="B61" s="68">
        <v>42675</v>
      </c>
      <c r="C61" s="35">
        <f>'DATOS DE INICIO y FACTORES'!H64</f>
        <v>0.9901813075316519</v>
      </c>
      <c r="D61" s="38">
        <f t="shared" si="10"/>
        <v>7.5414781297133832E-3</v>
      </c>
      <c r="E61" s="38">
        <f t="shared" si="11"/>
        <v>-8.7431693989071163E-2</v>
      </c>
      <c r="F61" s="35">
        <f>'DATOS DE INICIO y FACTORES'!I64</f>
        <v>0.95685680749225577</v>
      </c>
      <c r="G61" s="39">
        <f t="shared" si="19"/>
        <v>5.1553925998383933E-4</v>
      </c>
      <c r="H61" s="39">
        <f t="shared" si="20"/>
        <v>1.7213901454646088E-2</v>
      </c>
      <c r="I61" s="41">
        <f>'DATOS DE INICIO y FACTORES'!K64</f>
        <v>0.88051735431702216</v>
      </c>
      <c r="J61" s="90">
        <f t="shared" si="14"/>
        <v>6.2350237175421222E-4</v>
      </c>
      <c r="K61" s="90">
        <f t="shared" si="15"/>
        <v>-5.658398266402305E-2</v>
      </c>
      <c r="L61" s="83">
        <f t="shared" si="16"/>
        <v>0.95945082625819467</v>
      </c>
      <c r="M61" s="82">
        <f t="shared" si="17"/>
        <v>6.0655071551519212E-3</v>
      </c>
      <c r="N61" s="82">
        <f t="shared" si="18"/>
        <v>-6.909064549833191E-2</v>
      </c>
    </row>
    <row r="62" spans="1:14" ht="15.75" thickBot="1" x14ac:dyDescent="0.3">
      <c r="A62" s="237"/>
      <c r="B62" s="69">
        <v>42705</v>
      </c>
      <c r="C62" s="101">
        <f>'DATOS DE INICIO y FACTORES'!H65</f>
        <v>0.99611053691806906</v>
      </c>
      <c r="D62" s="102">
        <f t="shared" si="10"/>
        <v>5.9880239520958885E-3</v>
      </c>
      <c r="E62" s="102">
        <f t="shared" si="11"/>
        <v>-8.8195386702849321E-2</v>
      </c>
      <c r="F62" s="101">
        <f>'DATOS DE INICIO y FACTORES'!I65</f>
        <v>0.95464929452684499</v>
      </c>
      <c r="G62" s="108">
        <f t="shared" si="19"/>
        <v>-2.3070463084191835E-3</v>
      </c>
      <c r="H62" s="108">
        <f t="shared" si="20"/>
        <v>1.4494656262542727E-2</v>
      </c>
      <c r="I62" s="109">
        <f>'DATOS DE INICIO y FACTORES'!K65</f>
        <v>0.88094982951640077</v>
      </c>
      <c r="J62" s="103">
        <f t="shared" si="14"/>
        <v>4.9116033574836708E-4</v>
      </c>
      <c r="K62" s="103">
        <f t="shared" si="15"/>
        <v>-5.2012039824033254E-2</v>
      </c>
      <c r="L62" s="104">
        <f t="shared" si="16"/>
        <v>0.96656492326749588</v>
      </c>
      <c r="M62" s="105">
        <f t="shared" si="17"/>
        <v>7.4147593754708601E-3</v>
      </c>
      <c r="N62" s="105">
        <f t="shared" si="18"/>
        <v>-7.6992447136075115E-2</v>
      </c>
    </row>
    <row r="63" spans="1:14" ht="12.75" customHeight="1" x14ac:dyDescent="0.25">
      <c r="A63" s="237">
        <v>2017</v>
      </c>
      <c r="B63" s="51">
        <v>42736</v>
      </c>
      <c r="C63" s="12">
        <f>'DATOS DE INICIO y FACTORES'!H66</f>
        <v>1.0124159177307159</v>
      </c>
      <c r="D63" s="98">
        <f t="shared" si="10"/>
        <v>1.636904761904753E-2</v>
      </c>
      <c r="E63" s="98">
        <f t="shared" si="11"/>
        <v>-3.1205673758865293E-2</v>
      </c>
      <c r="F63" s="12">
        <f>'DATOS DE INICIO y FACTORES'!I66</f>
        <v>0.95445205012447809</v>
      </c>
      <c r="G63" s="99">
        <f t="shared" si="19"/>
        <v>-2.0661451644885315E-4</v>
      </c>
      <c r="H63" s="99">
        <f t="shared" si="20"/>
        <v>1.5557818794799705E-2</v>
      </c>
      <c r="I63" s="22">
        <f>'DATOS DE INICIO y FACTORES'!K66</f>
        <v>0.86563891648765234</v>
      </c>
      <c r="J63" s="100">
        <f t="shared" si="14"/>
        <v>-1.7380005666331064E-2</v>
      </c>
      <c r="K63" s="100">
        <f t="shared" si="15"/>
        <v>-6.1622428511451909E-2</v>
      </c>
      <c r="L63" s="106">
        <f t="shared" si="16"/>
        <v>0.9719060229881511</v>
      </c>
      <c r="M63" s="107">
        <f t="shared" si="17"/>
        <v>5.5258571794634366E-3</v>
      </c>
      <c r="N63" s="107">
        <f t="shared" si="18"/>
        <v>-6.6129986719026521E-2</v>
      </c>
    </row>
    <row r="64" spans="1:14" x14ac:dyDescent="0.25">
      <c r="A64" s="238"/>
      <c r="B64" s="52">
        <v>42767</v>
      </c>
      <c r="C64" s="35">
        <f>'DATOS DE INICIO y FACTORES'!H67</f>
        <v>1.0213097618103415</v>
      </c>
      <c r="D64" s="38">
        <f t="shared" si="10"/>
        <v>8.784773060029236E-3</v>
      </c>
      <c r="E64" s="38">
        <f t="shared" si="11"/>
        <v>1.0263929618768161E-2</v>
      </c>
      <c r="F64" s="35">
        <f>'DATOS DE INICIO y FACTORES'!I67</f>
        <v>0.94969197755256729</v>
      </c>
      <c r="G64" s="39">
        <f t="shared" si="19"/>
        <v>-4.9872307061313344E-3</v>
      </c>
      <c r="H64" s="39">
        <f t="shared" si="20"/>
        <v>5.0488960515620808E-3</v>
      </c>
      <c r="I64" s="41">
        <f>'DATOS DE INICIO y FACTORES'!K67</f>
        <v>0.86087308282285757</v>
      </c>
      <c r="J64" s="90">
        <f t="shared" si="14"/>
        <v>-5.5055677072979106E-3</v>
      </c>
      <c r="K64" s="90">
        <f t="shared" si="15"/>
        <v>-5.8963956018110122E-2</v>
      </c>
      <c r="L64" s="83">
        <f t="shared" si="16"/>
        <v>0.97396930880406352</v>
      </c>
      <c r="M64" s="82">
        <f t="shared" si="17"/>
        <v>2.1229272862913142E-3</v>
      </c>
      <c r="N64" s="82">
        <f t="shared" si="18"/>
        <v>-6.8193700020836079E-2</v>
      </c>
    </row>
    <row r="65" spans="1:14" x14ac:dyDescent="0.25">
      <c r="A65" s="238"/>
      <c r="B65" s="52">
        <v>42795</v>
      </c>
      <c r="C65" s="35">
        <f>'DATOS DE INICIO y FACTORES'!H68</f>
        <v>1.0213097618103415</v>
      </c>
      <c r="D65" s="38">
        <f t="shared" si="10"/>
        <v>0</v>
      </c>
      <c r="E65" s="38">
        <f t="shared" si="11"/>
        <v>4.3939393939393813E-2</v>
      </c>
      <c r="F65" s="35">
        <f>'DATOS DE INICIO y FACTORES'!I68</f>
        <v>0.95211434442464415</v>
      </c>
      <c r="G65" s="39">
        <f t="shared" si="19"/>
        <v>2.5506868851514347E-3</v>
      </c>
      <c r="H65" s="39">
        <f t="shared" si="20"/>
        <v>-6.8201095197243664E-3</v>
      </c>
      <c r="I65" s="41">
        <f>'DATOS DE INICIO y FACTORES'!K68</f>
        <v>0.82944009681428699</v>
      </c>
      <c r="J65" s="90">
        <f t="shared" si="14"/>
        <v>-3.6512915359718096E-2</v>
      </c>
      <c r="K65" s="90">
        <f t="shared" si="15"/>
        <v>-8.3243757431629109E-2</v>
      </c>
      <c r="L65" s="83">
        <f t="shared" si="16"/>
        <v>0.98485032541405726</v>
      </c>
      <c r="M65" s="82">
        <f t="shared" si="17"/>
        <v>1.1171826988423833E-2</v>
      </c>
      <c r="N65" s="82">
        <f t="shared" si="18"/>
        <v>-2.5768633760290052E-2</v>
      </c>
    </row>
    <row r="66" spans="1:14" x14ac:dyDescent="0.25">
      <c r="A66" s="238"/>
      <c r="B66" s="52">
        <v>42826</v>
      </c>
      <c r="C66" s="35">
        <f>'DATOS DE INICIO y FACTORES'!H69</f>
        <v>1.0183451471171332</v>
      </c>
      <c r="D66" s="38">
        <f t="shared" si="10"/>
        <v>-2.9027576197385189E-3</v>
      </c>
      <c r="E66" s="38">
        <f t="shared" si="11"/>
        <v>7.0093457943925311E-2</v>
      </c>
      <c r="F66" s="35">
        <f>'DATOS DE INICIO y FACTORES'!I69</f>
        <v>0.9440131300634208</v>
      </c>
      <c r="G66" s="39">
        <f t="shared" si="19"/>
        <v>-8.508656978714944E-3</v>
      </c>
      <c r="H66" s="39">
        <f t="shared" si="20"/>
        <v>-1.3361493284188009E-2</v>
      </c>
      <c r="I66" s="41">
        <f>'DATOS DE INICIO y FACTORES'!K69</f>
        <v>0.80831981543567599</v>
      </c>
      <c r="J66" s="90">
        <f t="shared" si="14"/>
        <v>-2.546329923008275E-2</v>
      </c>
      <c r="K66" s="90">
        <f t="shared" si="15"/>
        <v>-0.10593890931591286</v>
      </c>
      <c r="L66" s="83">
        <f t="shared" si="16"/>
        <v>0.98674252026118425</v>
      </c>
      <c r="M66" s="82">
        <f t="shared" si="17"/>
        <v>1.9213019463962346E-3</v>
      </c>
      <c r="N66" s="82">
        <f t="shared" si="18"/>
        <v>-9.0562235336797621E-5</v>
      </c>
    </row>
    <row r="67" spans="1:14" x14ac:dyDescent="0.25">
      <c r="A67" s="238"/>
      <c r="B67" s="52">
        <v>42856</v>
      </c>
      <c r="C67" s="35">
        <f>'DATOS DE INICIO y FACTORES'!H70</f>
        <v>1.0183451471171332</v>
      </c>
      <c r="D67" s="38">
        <f t="shared" si="10"/>
        <v>0</v>
      </c>
      <c r="E67" s="38">
        <f t="shared" si="11"/>
        <v>6.6770186335403825E-2</v>
      </c>
      <c r="F67" s="35">
        <f>'DATOS DE INICIO y FACTORES'!I70</f>
        <v>0.94325129071002856</v>
      </c>
      <c r="G67" s="39">
        <f t="shared" si="19"/>
        <v>-8.0702198849825775E-4</v>
      </c>
      <c r="H67" s="39">
        <f t="shared" si="20"/>
        <v>-1.3226096991206228E-2</v>
      </c>
      <c r="I67" s="41">
        <f>'DATOS DE INICIO y FACTORES'!K70</f>
        <v>0.81408615142739138</v>
      </c>
      <c r="J67" s="90">
        <f t="shared" si="14"/>
        <v>7.133730834753064E-3</v>
      </c>
      <c r="K67" s="90">
        <f t="shared" si="15"/>
        <v>-8.4251034683060083E-2</v>
      </c>
      <c r="L67" s="83">
        <f t="shared" si="16"/>
        <v>0.9848801295211993</v>
      </c>
      <c r="M67" s="82">
        <f t="shared" si="17"/>
        <v>-1.8874130806605873E-3</v>
      </c>
      <c r="N67" s="82">
        <f t="shared" si="18"/>
        <v>1.9053886337012917E-2</v>
      </c>
    </row>
    <row r="68" spans="1:14" x14ac:dyDescent="0.25">
      <c r="A68" s="238"/>
      <c r="B68" s="52">
        <v>42887</v>
      </c>
      <c r="C68" s="35">
        <f>'DATOS DE INICIO y FACTORES'!H71</f>
        <v>1.0198274544637373</v>
      </c>
      <c r="D68" s="38">
        <f t="shared" si="10"/>
        <v>1.4556040756912949E-3</v>
      </c>
      <c r="E68" s="38">
        <f t="shared" si="11"/>
        <v>6.9984447900466526E-2</v>
      </c>
      <c r="F68" s="35">
        <f>'DATOS DE INICIO y FACTORES'!I71</f>
        <v>0.94089890594828562</v>
      </c>
      <c r="G68" s="39">
        <f t="shared" si="19"/>
        <v>-2.4939109916003229E-3</v>
      </c>
      <c r="H68" s="39">
        <f t="shared" si="20"/>
        <v>-1.7383226265322717E-2</v>
      </c>
      <c r="I68" s="41">
        <f>'DATOS DE INICIO y FACTORES'!K71</f>
        <v>0.81318247190630155</v>
      </c>
      <c r="J68" s="90">
        <f t="shared" si="14"/>
        <v>-1.1100539169046754E-3</v>
      </c>
      <c r="K68" s="90">
        <f t="shared" si="15"/>
        <v>-7.3394855299159553E-2</v>
      </c>
      <c r="L68" s="83">
        <f t="shared" si="16"/>
        <v>0.98190592417577471</v>
      </c>
      <c r="M68" s="82">
        <f t="shared" si="17"/>
        <v>-3.0198653178945736E-3</v>
      </c>
      <c r="N68" s="82">
        <f t="shared" si="18"/>
        <v>3.8248057705075819E-2</v>
      </c>
    </row>
    <row r="69" spans="1:14" x14ac:dyDescent="0.25">
      <c r="A69" s="238"/>
      <c r="B69" s="52">
        <v>42917</v>
      </c>
      <c r="C69" s="35">
        <f>'DATOS DE INICIO y FACTORES'!H72</f>
        <v>1.0287212985433629</v>
      </c>
      <c r="D69" s="38">
        <f t="shared" si="10"/>
        <v>8.7209302325580926E-3</v>
      </c>
      <c r="E69" s="38">
        <f t="shared" si="11"/>
        <v>7.2642967542503697E-2</v>
      </c>
      <c r="F69" s="35">
        <f>'DATOS DE INICIO y FACTORES'!I72</f>
        <v>0.94401661404888537</v>
      </c>
      <c r="G69" s="39">
        <f t="shared" si="19"/>
        <v>3.3135420616283565E-3</v>
      </c>
      <c r="H69" s="39">
        <f t="shared" si="20"/>
        <v>-1.5621203595605124E-2</v>
      </c>
      <c r="I69" s="41">
        <f>'DATOS DE INICIO y FACTORES'!K72</f>
        <v>0.84928662039174296</v>
      </c>
      <c r="J69" s="90">
        <f t="shared" si="14"/>
        <v>4.4398581785468551E-2</v>
      </c>
      <c r="K69" s="90">
        <f t="shared" si="15"/>
        <v>-1.8292607100665468E-2</v>
      </c>
      <c r="L69" s="83">
        <f t="shared" si="16"/>
        <v>0.98166309344624469</v>
      </c>
      <c r="M69" s="82">
        <f t="shared" si="17"/>
        <v>-2.4730549388817934E-4</v>
      </c>
      <c r="N69" s="82">
        <f t="shared" si="18"/>
        <v>3.7268185212275255E-2</v>
      </c>
    </row>
    <row r="70" spans="1:14" x14ac:dyDescent="0.25">
      <c r="A70" s="238"/>
      <c r="B70" s="52">
        <v>42948</v>
      </c>
      <c r="C70" s="35">
        <f>'DATOS DE INICIO y FACTORES'!H73</f>
        <v>1.040579757316197</v>
      </c>
      <c r="D70" s="38">
        <f t="shared" si="10"/>
        <v>1.1527377521613771E-2</v>
      </c>
      <c r="E70" s="38">
        <f t="shared" si="11"/>
        <v>7.8341013824884717E-2</v>
      </c>
      <c r="F70" s="35">
        <f>'DATOS DE INICIO y FACTORES'!I73</f>
        <v>0.94842263710741237</v>
      </c>
      <c r="G70" s="39">
        <f t="shared" si="19"/>
        <v>4.6673151647507278E-3</v>
      </c>
      <c r="H70" s="39">
        <f t="shared" si="20"/>
        <v>-1.0671043486304981E-2</v>
      </c>
      <c r="I70" s="41">
        <f>'DATOS DE INICIO y FACTORES'!K73</f>
        <v>0.84193669362021339</v>
      </c>
      <c r="J70" s="90">
        <f t="shared" si="14"/>
        <v>-8.65423591406554E-3</v>
      </c>
      <c r="K70" s="90">
        <f t="shared" si="15"/>
        <v>-2.4410675775065796E-2</v>
      </c>
      <c r="L70" s="83">
        <f t="shared" si="16"/>
        <v>0.98622403948746973</v>
      </c>
      <c r="M70" s="82">
        <f t="shared" si="17"/>
        <v>4.6461419112878042E-3</v>
      </c>
      <c r="N70" s="82">
        <f t="shared" si="18"/>
        <v>4.4404487785819187E-2</v>
      </c>
    </row>
    <row r="71" spans="1:14" x14ac:dyDescent="0.25">
      <c r="A71" s="238"/>
      <c r="B71" s="52">
        <v>42979</v>
      </c>
      <c r="C71" s="35">
        <f>'DATOS DE INICIO y FACTORES'!H74</f>
        <v>1.0524382160890313</v>
      </c>
      <c r="D71" s="38">
        <f t="shared" si="10"/>
        <v>1.1396011396011549E-2</v>
      </c>
      <c r="E71" s="38">
        <f t="shared" si="11"/>
        <v>8.2317073170731711E-2</v>
      </c>
      <c r="F71" s="35">
        <f>'DATOS DE INICIO y FACTORES'!I74</f>
        <v>0.95255284383635896</v>
      </c>
      <c r="G71" s="39">
        <f t="shared" si="19"/>
        <v>4.3548166896809669E-3</v>
      </c>
      <c r="H71" s="39">
        <f t="shared" si="20"/>
        <v>-5.2379026374129965E-3</v>
      </c>
      <c r="I71" s="41">
        <f>'DATOS DE INICIO y FACTORES'!K74</f>
        <v>0.83093331964199224</v>
      </c>
      <c r="J71" s="90">
        <f t="shared" si="14"/>
        <v>-1.3069122728109332E-2</v>
      </c>
      <c r="K71" s="90">
        <f t="shared" si="15"/>
        <v>-4.7958308270306241E-2</v>
      </c>
      <c r="L71" s="83">
        <f t="shared" si="16"/>
        <v>0.99224551589559207</v>
      </c>
      <c r="M71" s="82">
        <f t="shared" si="17"/>
        <v>6.1055867298181431E-3</v>
      </c>
      <c r="N71" s="82">
        <f t="shared" si="18"/>
        <v>4.6125003090836149E-2</v>
      </c>
    </row>
    <row r="72" spans="1:14" x14ac:dyDescent="0.25">
      <c r="A72" s="238"/>
      <c r="B72" s="52">
        <v>43009</v>
      </c>
      <c r="C72" s="35">
        <f>'DATOS DE INICIO y FACTORES'!H75</f>
        <v>1.0702259042482825</v>
      </c>
      <c r="D72" s="38">
        <f t="shared" si="10"/>
        <v>1.6901408450704133E-2</v>
      </c>
      <c r="E72" s="38">
        <f t="shared" si="11"/>
        <v>8.8989441930618376E-2</v>
      </c>
      <c r="F72" s="35">
        <f>'DATOS DE INICIO y FACTORES'!I75</f>
        <v>0.94864576432690717</v>
      </c>
      <c r="G72" s="39">
        <f t="shared" si="19"/>
        <v>-4.1016931866123315E-3</v>
      </c>
      <c r="H72" s="39">
        <f t="shared" si="20"/>
        <v>-8.0701511130579443E-3</v>
      </c>
      <c r="I72" s="41">
        <f>'DATOS DE INICIO y FACTORES'!K75</f>
        <v>0.8279533288403037</v>
      </c>
      <c r="J72" s="90">
        <f t="shared" si="14"/>
        <v>-3.5863176156812034E-3</v>
      </c>
      <c r="K72" s="90">
        <f t="shared" si="15"/>
        <v>-5.9110469949630776E-2</v>
      </c>
      <c r="L72" s="83">
        <f t="shared" si="16"/>
        <v>1.0001889613002135</v>
      </c>
      <c r="M72" s="82">
        <f t="shared" si="17"/>
        <v>8.0055241141117756E-3</v>
      </c>
      <c r="N72" s="82">
        <f t="shared" si="18"/>
        <v>4.8782894404109642E-2</v>
      </c>
    </row>
    <row r="73" spans="1:14" x14ac:dyDescent="0.25">
      <c r="A73" s="238"/>
      <c r="B73" s="52">
        <v>43040</v>
      </c>
      <c r="C73" s="35">
        <f>'DATOS DE INICIO y FACTORES'!H76</f>
        <v>1.0717082115948868</v>
      </c>
      <c r="D73" s="38">
        <f t="shared" si="10"/>
        <v>1.3850415512466337E-3</v>
      </c>
      <c r="E73" s="38">
        <f t="shared" si="11"/>
        <v>8.2335329341317487E-2</v>
      </c>
      <c r="F73" s="35">
        <f>'DATOS DE INICIO y FACTORES'!I76</f>
        <v>0.94931993395669723</v>
      </c>
      <c r="G73" s="39">
        <f t="shared" si="19"/>
        <v>7.106653032582709E-4</v>
      </c>
      <c r="H73" s="39">
        <f t="shared" si="20"/>
        <v>-7.8766994983411245E-3</v>
      </c>
      <c r="I73" s="41">
        <f>'DATOS DE INICIO y FACTORES'!K76</f>
        <v>0.84674771126106241</v>
      </c>
      <c r="J73" s="90">
        <f t="shared" si="14"/>
        <v>2.2699808994165876E-2</v>
      </c>
      <c r="K73" s="90">
        <f t="shared" si="15"/>
        <v>-3.8352047112294965E-2</v>
      </c>
      <c r="L73" s="83">
        <f t="shared" si="16"/>
        <v>1.0089613827994923</v>
      </c>
      <c r="M73" s="82">
        <f t="shared" si="17"/>
        <v>8.7707641642784679E-3</v>
      </c>
      <c r="N73" s="82">
        <f t="shared" si="18"/>
        <v>5.1603016211248784E-2</v>
      </c>
    </row>
    <row r="74" spans="1:14" ht="15.75" thickBot="1" x14ac:dyDescent="0.3">
      <c r="A74" s="238"/>
      <c r="B74" s="53">
        <v>43070</v>
      </c>
      <c r="C74" s="101">
        <f>'DATOS DE INICIO y FACTORES'!H77</f>
        <v>1.0702259042482825</v>
      </c>
      <c r="D74" s="102">
        <f t="shared" si="10"/>
        <v>-1.3831258644537612E-3</v>
      </c>
      <c r="E74" s="102">
        <f t="shared" si="11"/>
        <v>7.4404761904761835E-2</v>
      </c>
      <c r="F74" s="101">
        <f>'DATOS DE INICIO y FACTORES'!I77</f>
        <v>0.94782673727500488</v>
      </c>
      <c r="G74" s="108">
        <f t="shared" si="19"/>
        <v>-1.5729119639032621E-3</v>
      </c>
      <c r="H74" s="108">
        <f t="shared" si="20"/>
        <v>-7.1466634825531304E-3</v>
      </c>
      <c r="I74" s="109">
        <f>'DATOS DE INICIO y FACTORES'!K77</f>
        <v>0.8525140472527778</v>
      </c>
      <c r="J74" s="103">
        <f t="shared" si="14"/>
        <v>6.8099811963206565E-3</v>
      </c>
      <c r="K74" s="103">
        <f t="shared" si="15"/>
        <v>-3.2278549028419541E-2</v>
      </c>
      <c r="L74" s="104">
        <f t="shared" si="16"/>
        <v>1.0227701422831064</v>
      </c>
      <c r="M74" s="105">
        <f t="shared" si="17"/>
        <v>1.3686112986108421E-2</v>
      </c>
      <c r="N74" s="105">
        <f t="shared" si="18"/>
        <v>5.8149450350016216E-2</v>
      </c>
    </row>
    <row r="75" spans="1:14" x14ac:dyDescent="0.25">
      <c r="A75" s="237">
        <v>2018</v>
      </c>
      <c r="B75" s="68">
        <v>43101</v>
      </c>
      <c r="C75" s="12">
        <f>'DATOS DE INICIO y FACTORES'!H78</f>
        <v>1.0272389911967588</v>
      </c>
      <c r="D75" s="98">
        <f t="shared" si="10"/>
        <v>-4.0166204986149472E-2</v>
      </c>
      <c r="E75" s="98">
        <f t="shared" si="11"/>
        <v>1.4641288433382279E-2</v>
      </c>
      <c r="F75" s="12">
        <f>'DATOS DE INICIO y FACTORES'!I78</f>
        <v>0.94824930435555688</v>
      </c>
      <c r="G75" s="99">
        <f t="shared" si="19"/>
        <v>4.4582734790418727E-4</v>
      </c>
      <c r="H75" s="99">
        <f t="shared" si="20"/>
        <v>-6.4987505324256593E-3</v>
      </c>
      <c r="I75" s="22">
        <f>'DATOS DE INICIO y FACTORES'!K78</f>
        <v>0.87205073785157439</v>
      </c>
      <c r="J75" s="100">
        <f t="shared" si="14"/>
        <v>2.29165615062338E-2</v>
      </c>
      <c r="K75" s="100">
        <f t="shared" si="15"/>
        <v>7.4070391727975218E-3</v>
      </c>
      <c r="L75" s="106">
        <f t="shared" si="16"/>
        <v>1.0245705020153244</v>
      </c>
      <c r="M75" s="107">
        <f t="shared" si="17"/>
        <v>1.7602779527755238E-3</v>
      </c>
      <c r="N75" s="107">
        <f t="shared" si="18"/>
        <v>5.4186801791036292E-2</v>
      </c>
    </row>
    <row r="76" spans="1:14" x14ac:dyDescent="0.25">
      <c r="A76" s="237"/>
      <c r="B76" s="68">
        <v>43132</v>
      </c>
      <c r="C76" s="35">
        <f>'DATOS DE INICIO y FACTORES'!H79</f>
        <v>1.0183451471171332</v>
      </c>
      <c r="D76" s="38">
        <f t="shared" si="10"/>
        <v>-8.6580086580086094E-3</v>
      </c>
      <c r="E76" s="38">
        <f t="shared" si="11"/>
        <v>-2.9027576197385189E-3</v>
      </c>
      <c r="F76" s="93">
        <f>'DATOS DE INICIO y FACTORES'!I79</f>
        <v>0.94836828709689203</v>
      </c>
      <c r="G76" s="94">
        <f t="shared" si="19"/>
        <v>1.2547622317109097E-4</v>
      </c>
      <c r="H76" s="94">
        <f t="shared" si="20"/>
        <v>-1.393810295298609E-3</v>
      </c>
      <c r="I76" s="88">
        <f>'DATOS DE INICIO y FACTORES'!K79</f>
        <v>0.89264172122497576</v>
      </c>
      <c r="J76" s="90">
        <f t="shared" si="14"/>
        <v>2.3612139156180635E-2</v>
      </c>
      <c r="K76" s="90">
        <f t="shared" si="15"/>
        <v>3.6902813011584476E-2</v>
      </c>
      <c r="L76" s="83">
        <f t="shared" si="16"/>
        <v>1.0253940280034612</v>
      </c>
      <c r="M76" s="82">
        <f t="shared" si="17"/>
        <v>8.0377678892469648E-4</v>
      </c>
      <c r="N76" s="82">
        <f t="shared" si="18"/>
        <v>5.27991167016773E-2</v>
      </c>
    </row>
    <row r="77" spans="1:14" x14ac:dyDescent="0.25">
      <c r="A77" s="237"/>
      <c r="B77" s="68">
        <v>43160</v>
      </c>
      <c r="C77" s="35">
        <f>'DATOS DE INICIO y FACTORES'!H80</f>
        <v>1.0035220736510904</v>
      </c>
      <c r="D77" s="38">
        <f t="shared" si="10"/>
        <v>-1.4556040756914256E-2</v>
      </c>
      <c r="E77" s="38">
        <f t="shared" si="11"/>
        <v>-1.741654571843242E-2</v>
      </c>
      <c r="F77" s="93">
        <f>'DATOS DE INICIO y FACTORES'!I80</f>
        <v>0.94748835484774374</v>
      </c>
      <c r="G77" s="94">
        <f t="shared" si="19"/>
        <v>-9.2783812061229874E-4</v>
      </c>
      <c r="H77" s="94">
        <f t="shared" si="20"/>
        <v>-4.8586491779995878E-3</v>
      </c>
      <c r="I77" s="88">
        <f>'DATOS DE INICIO y FACTORES'!K80</f>
        <v>0.90197543970708804</v>
      </c>
      <c r="J77" s="90">
        <f t="shared" si="14"/>
        <v>1.0456287511750612E-2</v>
      </c>
      <c r="K77" s="90">
        <f t="shared" si="15"/>
        <v>8.7450972253927395E-2</v>
      </c>
      <c r="L77" s="83">
        <f t="shared" si="16"/>
        <v>0.99757065498429043</v>
      </c>
      <c r="M77" s="82">
        <f t="shared" si="17"/>
        <v>-2.7134323254588817E-2</v>
      </c>
      <c r="N77" s="82">
        <f t="shared" si="18"/>
        <v>1.2916002809752034E-2</v>
      </c>
    </row>
    <row r="78" spans="1:14" x14ac:dyDescent="0.25">
      <c r="A78" s="237"/>
      <c r="B78" s="68">
        <v>43191</v>
      </c>
      <c r="C78" s="35">
        <f>'DATOS DE INICIO y FACTORES'!H81</f>
        <v>0.98128746345202644</v>
      </c>
      <c r="D78" s="38">
        <f t="shared" si="10"/>
        <v>-2.2156573116691166E-2</v>
      </c>
      <c r="E78" s="38">
        <f t="shared" si="11"/>
        <v>-3.6390101892285316E-2</v>
      </c>
      <c r="F78" s="93">
        <f>'DATOS DE INICIO y FACTORES'!I81</f>
        <v>0.95246689142522456</v>
      </c>
      <c r="G78" s="94">
        <f t="shared" si="19"/>
        <v>5.254456745572185E-3</v>
      </c>
      <c r="H78" s="94">
        <f t="shared" si="20"/>
        <v>8.9551311232671273E-3</v>
      </c>
      <c r="I78" s="93">
        <f>'DATOS DE INICIO y FACTORES'!K81</f>
        <v>0.90599251034012263</v>
      </c>
      <c r="J78" s="90">
        <f t="shared" si="14"/>
        <v>4.4536363809851674E-3</v>
      </c>
      <c r="K78" s="90">
        <f t="shared" si="15"/>
        <v>0.1208342206132879</v>
      </c>
      <c r="L78" s="83">
        <f t="shared" si="16"/>
        <v>0.99237711512969484</v>
      </c>
      <c r="M78" s="82">
        <f t="shared" si="17"/>
        <v>-5.2061874802014629E-3</v>
      </c>
      <c r="N78" s="82">
        <f t="shared" si="18"/>
        <v>5.7102990423673538E-3</v>
      </c>
    </row>
    <row r="79" spans="1:14" x14ac:dyDescent="0.25">
      <c r="A79" s="237"/>
      <c r="B79" s="68">
        <v>43221</v>
      </c>
      <c r="C79" s="35">
        <f>'DATOS DE INICIO y FACTORES'!H82</f>
        <v>0.98573438549183923</v>
      </c>
      <c r="D79" s="38">
        <f t="shared" si="10"/>
        <v>4.5317220543806399E-3</v>
      </c>
      <c r="E79" s="38">
        <f t="shared" si="11"/>
        <v>-3.2023289665211105E-2</v>
      </c>
      <c r="F79" s="93">
        <f>'DATOS DE INICIO y FACTORES'!I82</f>
        <v>0.9547977151282373</v>
      </c>
      <c r="G79" s="94">
        <f t="shared" si="19"/>
        <v>2.4471440676798865E-3</v>
      </c>
      <c r="H79" s="94">
        <f t="shared" si="20"/>
        <v>1.2241090504649318E-2</v>
      </c>
      <c r="I79" s="88">
        <f>'DATOS DE INICIO y FACTORES'!K82</f>
        <v>0.91312082046719445</v>
      </c>
      <c r="J79" s="90">
        <f t="shared" si="14"/>
        <v>7.8679570147834384E-3</v>
      </c>
      <c r="K79" s="96">
        <f t="shared" si="15"/>
        <v>0.12165133735067106</v>
      </c>
      <c r="L79" s="83">
        <f t="shared" si="16"/>
        <v>0.98225097160511532</v>
      </c>
      <c r="M79" s="82">
        <f t="shared" si="17"/>
        <v>-1.0203926884444657E-2</v>
      </c>
      <c r="N79" s="82">
        <f t="shared" si="18"/>
        <v>-2.6695207236662882E-3</v>
      </c>
    </row>
    <row r="80" spans="1:14" x14ac:dyDescent="0.25">
      <c r="A80" s="237"/>
      <c r="B80" s="68">
        <v>43252</v>
      </c>
      <c r="C80" s="35">
        <f>'DATOS DE INICIO y FACTORES'!H83</f>
        <v>0.98573438549183923</v>
      </c>
      <c r="D80" s="38">
        <f t="shared" si="10"/>
        <v>0</v>
      </c>
      <c r="E80" s="38">
        <f t="shared" si="11"/>
        <v>-3.3430232558139462E-2</v>
      </c>
      <c r="F80" s="93">
        <f>'DATOS DE INICIO y FACTORES'!I83</f>
        <v>0.9606341767528942</v>
      </c>
      <c r="G80" s="94">
        <f t="shared" si="19"/>
        <v>6.1127729279002426E-3</v>
      </c>
      <c r="H80" s="94">
        <f t="shared" si="20"/>
        <v>2.0974910991865131E-2</v>
      </c>
      <c r="I80" s="88">
        <f>'DATOS DE INICIO y FACTORES'!K83</f>
        <v>0.9158038879976681</v>
      </c>
      <c r="J80" s="90">
        <f t="shared" si="14"/>
        <v>2.9383488694309568E-3</v>
      </c>
      <c r="K80" s="96">
        <f t="shared" si="15"/>
        <v>0.1261972799915331</v>
      </c>
      <c r="L80" s="83">
        <f t="shared" si="16"/>
        <v>0.96837008822523973</v>
      </c>
      <c r="M80" s="82">
        <f t="shared" ref="M80:M86" si="21">(L80-L79)/L79</f>
        <v>-1.4131707456794434E-2</v>
      </c>
      <c r="N80" s="82">
        <f t="shared" si="18"/>
        <v>-1.3785267628257917E-2</v>
      </c>
    </row>
    <row r="81" spans="1:14" x14ac:dyDescent="0.25">
      <c r="A81" s="237"/>
      <c r="B81" s="68">
        <v>43282</v>
      </c>
      <c r="C81" s="35">
        <f>'DATOS DE INICIO y FACTORES'!H84</f>
        <v>1.0035220736510904</v>
      </c>
      <c r="D81" s="38">
        <f t="shared" si="10"/>
        <v>1.8045112781954788E-2</v>
      </c>
      <c r="E81" s="38">
        <f t="shared" si="11"/>
        <v>-2.449567723342937E-2</v>
      </c>
      <c r="F81" s="93">
        <f>'DATOS DE INICIO y FACTORES'!I84</f>
        <v>0.9595179222927499</v>
      </c>
      <c r="G81" s="94">
        <f t="shared" si="19"/>
        <v>-1.1619974462260165E-3</v>
      </c>
      <c r="H81" s="94">
        <f t="shared" si="20"/>
        <v>1.6420588380727168E-2</v>
      </c>
      <c r="I81" s="93">
        <f>'DATOS DE INICIO y FACTORES'!K84</f>
        <v>0.90501352419227543</v>
      </c>
      <c r="J81" s="90">
        <f t="shared" si="14"/>
        <v>-1.1782395714638134E-2</v>
      </c>
      <c r="K81" s="96">
        <f t="shared" si="15"/>
        <v>6.5616132955006179E-2</v>
      </c>
      <c r="L81" s="83">
        <f t="shared" si="16"/>
        <v>0.97222445450344019</v>
      </c>
      <c r="M81" s="82">
        <f t="shared" si="21"/>
        <v>3.9802616014962535E-3</v>
      </c>
      <c r="N81" s="82">
        <f t="shared" si="18"/>
        <v>-9.6149473335796279E-3</v>
      </c>
    </row>
    <row r="82" spans="1:14" x14ac:dyDescent="0.25">
      <c r="A82" s="237"/>
      <c r="B82" s="68">
        <v>43313</v>
      </c>
      <c r="C82" s="35">
        <f>'DATOS DE INICIO y FACTORES'!H85</f>
        <v>1.0302036058899673</v>
      </c>
      <c r="D82" s="38">
        <f t="shared" si="10"/>
        <v>2.6587887740029618E-2</v>
      </c>
      <c r="E82" s="38">
        <f t="shared" si="11"/>
        <v>-9.9715099715098118E-3</v>
      </c>
      <c r="F82" s="93">
        <f>'DATOS DE INICIO y FACTORES'!I85</f>
        <v>0.95798115626550839</v>
      </c>
      <c r="G82" s="94">
        <f t="shared" si="19"/>
        <v>-1.601602212462521E-3</v>
      </c>
      <c r="H82" s="94">
        <f t="shared" si="20"/>
        <v>1.0078332996403887E-2</v>
      </c>
      <c r="I82" s="93">
        <f>'DATOS DE INICIO y FACTORES'!K85</f>
        <v>0.91831052285973835</v>
      </c>
      <c r="J82" s="90">
        <f t="shared" si="14"/>
        <v>1.4692596643050714E-2</v>
      </c>
      <c r="K82" s="96">
        <f t="shared" si="15"/>
        <v>9.0712080632960504E-2</v>
      </c>
      <c r="L82" s="83">
        <f t="shared" si="16"/>
        <v>0.97213984557385602</v>
      </c>
      <c r="M82" s="82">
        <f t="shared" si="21"/>
        <v>-8.702612775502248E-5</v>
      </c>
      <c r="N82" s="82">
        <f t="shared" si="18"/>
        <v>-1.4280927405636062E-2</v>
      </c>
    </row>
    <row r="83" spans="1:14" x14ac:dyDescent="0.25">
      <c r="A83" s="237"/>
      <c r="B83" s="68">
        <v>43344</v>
      </c>
      <c r="C83" s="35">
        <f>'DATOS DE INICIO y FACTORES'!H86</f>
        <v>1.0672612895550739</v>
      </c>
      <c r="D83" s="38">
        <f t="shared" si="10"/>
        <v>3.5971223021582642E-2</v>
      </c>
      <c r="E83" s="38">
        <f t="shared" si="11"/>
        <v>1.4084507042253443E-2</v>
      </c>
      <c r="F83" s="93">
        <f>'DATOS DE INICIO y FACTORES'!I86</f>
        <v>0.95489202763994352</v>
      </c>
      <c r="G83" s="94">
        <f t="shared" si="19"/>
        <v>-3.2246235798699882E-3</v>
      </c>
      <c r="H83" s="94">
        <f t="shared" si="20"/>
        <v>2.4556997742651303E-3</v>
      </c>
      <c r="I83" s="93">
        <f>'DATOS DE INICIO y FACTORES'!K86</f>
        <v>0.91856871700862119</v>
      </c>
      <c r="J83" s="90">
        <f t="shared" si="14"/>
        <v>2.8116213683230997E-4</v>
      </c>
      <c r="K83" s="96">
        <f t="shared" si="15"/>
        <v>0.10546622129003887</v>
      </c>
      <c r="L83" s="83">
        <f t="shared" si="16"/>
        <v>0.98587106284315273</v>
      </c>
      <c r="M83" s="82">
        <f t="shared" si="21"/>
        <v>1.4124734555233821E-2</v>
      </c>
      <c r="N83" s="82">
        <f t="shared" si="18"/>
        <v>-6.424269951661921E-3</v>
      </c>
    </row>
    <row r="84" spans="1:14" x14ac:dyDescent="0.25">
      <c r="A84" s="237"/>
      <c r="B84" s="68">
        <v>43374</v>
      </c>
      <c r="C84" s="35">
        <f>'DATOS DE INICIO y FACTORES'!H87</f>
        <v>1.1621289597377473</v>
      </c>
      <c r="D84" s="38">
        <f t="shared" si="10"/>
        <v>8.8888888888889031E-2</v>
      </c>
      <c r="E84" s="38">
        <f t="shared" si="11"/>
        <v>8.5872576177285484E-2</v>
      </c>
      <c r="F84" s="93">
        <f>'DATOS DE INICIO y FACTORES'!I87</f>
        <v>0.95880167932113325</v>
      </c>
      <c r="G84" s="94">
        <f t="shared" si="19"/>
        <v>4.0943390121840279E-3</v>
      </c>
      <c r="H84" s="94">
        <f t="shared" si="20"/>
        <v>1.070569792870156E-2</v>
      </c>
      <c r="I84" s="93">
        <f>'DATOS DE INICIO y FACTORES'!K87</f>
        <v>0.92498053837254335</v>
      </c>
      <c r="J84" s="90">
        <f t="shared" si="14"/>
        <v>6.9802304881475472E-3</v>
      </c>
      <c r="K84" s="96">
        <f t="shared" si="15"/>
        <v>0.11718922571172406</v>
      </c>
      <c r="L84" s="83">
        <f t="shared" si="16"/>
        <v>1.0043321633365849</v>
      </c>
      <c r="M84" s="82">
        <f t="shared" si="21"/>
        <v>1.8725674369823007E-2</v>
      </c>
      <c r="N84" s="82">
        <f t="shared" si="18"/>
        <v>4.1424192794383462E-3</v>
      </c>
    </row>
    <row r="85" spans="1:14" x14ac:dyDescent="0.25">
      <c r="A85" s="237"/>
      <c r="B85" s="68">
        <v>43405</v>
      </c>
      <c r="C85" s="35">
        <f>'DATOS DE INICIO y FACTORES'!H88</f>
        <v>1.1739874185105814</v>
      </c>
      <c r="D85" s="38">
        <f t="shared" ref="D85:D112" si="22">(C85-C84)/C84</f>
        <v>1.0204081632653005E-2</v>
      </c>
      <c r="E85" s="38">
        <f t="shared" ref="E85:E112" si="23">(C85-C73)/C73</f>
        <v>9.5435684647302899E-2</v>
      </c>
      <c r="F85" s="93">
        <f>'DATOS DE INICIO y FACTORES'!I88</f>
        <v>0.95890975257194133</v>
      </c>
      <c r="G85" s="94">
        <f t="shared" si="19"/>
        <v>1.1271700200254411E-4</v>
      </c>
      <c r="H85" s="94">
        <f t="shared" si="20"/>
        <v>1.0101777358950455E-2</v>
      </c>
      <c r="I85" s="93">
        <f>'DATOS DE INICIO y FACTORES'!K88</f>
        <v>0.92097852906486044</v>
      </c>
      <c r="J85" s="90">
        <f t="shared" ref="J85:J112" si="24">(I85-I84)/I84</f>
        <v>-4.3265875785065072E-3</v>
      </c>
      <c r="K85" s="96">
        <f t="shared" ref="K85:K112" si="25">(I85-I73)/I73</f>
        <v>8.76658027138284E-2</v>
      </c>
      <c r="L85" s="83">
        <f t="shared" ref="L85:L90" si="26">0.7017*C83+0.1885*F83+0.1098*I84</f>
        <v>1.0304572572042301</v>
      </c>
      <c r="M85" s="82">
        <f t="shared" si="21"/>
        <v>2.6012403885237102E-2</v>
      </c>
      <c r="N85" s="82">
        <f t="shared" si="18"/>
        <v>2.1304952569239782E-2</v>
      </c>
    </row>
    <row r="86" spans="1:14" ht="15.75" thickBot="1" x14ac:dyDescent="0.3">
      <c r="A86" s="237"/>
      <c r="B86" s="69">
        <v>43435</v>
      </c>
      <c r="C86" s="73">
        <f>'DATOS DE INICIO y FACTORES'!H89</f>
        <v>1.1813989552436026</v>
      </c>
      <c r="D86" s="115">
        <f t="shared" si="22"/>
        <v>6.3131313131311838E-3</v>
      </c>
      <c r="E86" s="115">
        <f t="shared" si="23"/>
        <v>0.10387811634349026</v>
      </c>
      <c r="F86" s="116">
        <f>'DATOS DE INICIO y FACTORES'!I89</f>
        <v>0.96095457404765516</v>
      </c>
      <c r="G86" s="117">
        <f t="shared" si="19"/>
        <v>2.1324441327552571E-3</v>
      </c>
      <c r="H86" s="117">
        <f t="shared" si="20"/>
        <v>1.3850460486473211E-2</v>
      </c>
      <c r="I86" s="118">
        <f>'DATOS DE INICIO y FACTORES'!K89</f>
        <v>0.91856871700862119</v>
      </c>
      <c r="J86" s="119">
        <f t="shared" si="24"/>
        <v>-2.6165778899168391E-3</v>
      </c>
      <c r="K86" s="120">
        <f t="shared" si="25"/>
        <v>7.7482206854777622E-2</v>
      </c>
      <c r="L86" s="121">
        <f t="shared" si="26"/>
        <v>1.0973234500913327</v>
      </c>
      <c r="M86" s="122">
        <f t="shared" si="21"/>
        <v>6.4889826744021994E-2</v>
      </c>
      <c r="N86" s="122">
        <f t="shared" si="18"/>
        <v>7.28935121647203E-2</v>
      </c>
    </row>
    <row r="87" spans="1:14" ht="12.75" customHeight="1" x14ac:dyDescent="0.25">
      <c r="A87" s="237">
        <v>2019</v>
      </c>
      <c r="B87" s="51">
        <v>43466</v>
      </c>
      <c r="C87" s="125">
        <f>'DATOS DE INICIO y FACTORES'!H90</f>
        <v>1.1917751066698326</v>
      </c>
      <c r="D87" s="126">
        <f t="shared" si="22"/>
        <v>8.7829360100376876E-3</v>
      </c>
      <c r="E87" s="126">
        <f t="shared" si="23"/>
        <v>0.16017316017316005</v>
      </c>
      <c r="F87" s="127">
        <f>'DATOS DE INICIO y FACTORES'!I90</f>
        <v>0.96092870424868848</v>
      </c>
      <c r="G87" s="132">
        <f t="shared" si="19"/>
        <v>-2.6920938476535487E-5</v>
      </c>
      <c r="H87" s="132">
        <f t="shared" si="20"/>
        <v>1.3371378006703308E-2</v>
      </c>
      <c r="I87" s="127">
        <f>'DATOS DE INICIO y FACTORES'!K90</f>
        <v>0.91885273057239225</v>
      </c>
      <c r="J87" s="128">
        <f t="shared" si="24"/>
        <v>3.09191417595807E-4</v>
      </c>
      <c r="K87" s="129">
        <f t="shared" si="25"/>
        <v>5.3668887244016875E-2</v>
      </c>
      <c r="L87" s="130">
        <f t="shared" si="26"/>
        <v>1.1054003050562324</v>
      </c>
      <c r="M87" s="131">
        <f t="shared" ref="M87:M112" si="27">(L87-L86)/L86</f>
        <v>7.360505204028478E-3</v>
      </c>
      <c r="N87" s="131">
        <f t="shared" si="18"/>
        <v>7.8891401696531638E-2</v>
      </c>
    </row>
    <row r="88" spans="1:14" x14ac:dyDescent="0.25">
      <c r="A88" s="237"/>
      <c r="B88" s="52">
        <v>43497</v>
      </c>
      <c r="C88" s="35">
        <f>'DATOS DE INICIO y FACTORES'!H91</f>
        <v>1.2006689507494581</v>
      </c>
      <c r="D88" s="38">
        <f t="shared" si="22"/>
        <v>7.4626865671641391E-3</v>
      </c>
      <c r="E88" s="38">
        <f t="shared" si="23"/>
        <v>0.17903930131004345</v>
      </c>
      <c r="F88" s="93">
        <f>'DATOS DE INICIO y FACTORES'!I91</f>
        <v>0.96276658035083174</v>
      </c>
      <c r="G88" s="94">
        <f t="shared" si="19"/>
        <v>1.9126040194420207E-3</v>
      </c>
      <c r="H88" s="94">
        <f t="shared" si="20"/>
        <v>1.5182174952322797E-2</v>
      </c>
      <c r="I88" s="93">
        <f>'DATOS DE INICIO y FACTORES'!K91</f>
        <v>0.91487869229750474</v>
      </c>
      <c r="J88" s="90">
        <f t="shared" si="24"/>
        <v>-4.3250002341636597E-3</v>
      </c>
      <c r="K88" s="96">
        <f t="shared" si="25"/>
        <v>2.491141803456497E-2</v>
      </c>
      <c r="L88" s="123">
        <f>0.7017*C86+0.1885*F86+0.1098*I87</f>
        <v>1.1110176139192676</v>
      </c>
      <c r="M88" s="124">
        <f t="shared" si="27"/>
        <v>5.0816965015668012E-3</v>
      </c>
      <c r="N88" s="124">
        <f t="shared" si="18"/>
        <v>8.3503105711005068E-2</v>
      </c>
    </row>
    <row r="89" spans="1:14" x14ac:dyDescent="0.25">
      <c r="A89" s="237"/>
      <c r="B89" s="52">
        <v>43525</v>
      </c>
      <c r="C89" s="35">
        <f>'DATOS DE INICIO y FACTORES'!H92</f>
        <v>1.2080804874824795</v>
      </c>
      <c r="D89" s="38">
        <f t="shared" si="22"/>
        <v>6.172839506172899E-3</v>
      </c>
      <c r="E89" s="38">
        <f t="shared" si="23"/>
        <v>0.20384047267355981</v>
      </c>
      <c r="F89" s="93">
        <f>'DATOS DE INICIO y FACTORES'!I92</f>
        <v>0.9607340594104411</v>
      </c>
      <c r="G89" s="94">
        <f t="shared" si="19"/>
        <v>-2.1111253567297553E-3</v>
      </c>
      <c r="H89" s="94">
        <f t="shared" si="20"/>
        <v>1.3979807239769054E-2</v>
      </c>
      <c r="I89" s="93">
        <f>'DATOS DE INICIO y FACTORES'!K92</f>
        <v>0.90827322532192045</v>
      </c>
      <c r="J89" s="90">
        <f t="shared" si="24"/>
        <v>-7.2200468009547721E-3</v>
      </c>
      <c r="K89" s="96">
        <f t="shared" si="25"/>
        <v>6.9822140798840174E-3</v>
      </c>
      <c r="L89" s="83">
        <f t="shared" si="26"/>
        <v>1.1178573335153652</v>
      </c>
      <c r="M89" s="82">
        <f t="shared" si="27"/>
        <v>6.1562656706850806E-3</v>
      </c>
      <c r="N89" s="82">
        <f t="shared" si="18"/>
        <v>0.12057960800076765</v>
      </c>
    </row>
    <row r="90" spans="1:14" x14ac:dyDescent="0.25">
      <c r="A90" s="237"/>
      <c r="B90" s="52">
        <v>43556</v>
      </c>
      <c r="C90" s="93">
        <f>'DATOS DE INICIO y FACTORES'!H93</f>
        <v>1.2258681756417309</v>
      </c>
      <c r="D90" s="133">
        <f t="shared" si="22"/>
        <v>1.4723926380368202E-2</v>
      </c>
      <c r="E90" s="133">
        <f t="shared" si="23"/>
        <v>0.24924471299093653</v>
      </c>
      <c r="F90" s="93">
        <f>'DATOS DE INICIO y FACTORES'!I93</f>
        <v>0.96163712764464637</v>
      </c>
      <c r="G90" s="94">
        <f t="shared" si="19"/>
        <v>9.3997732812704186E-4</v>
      </c>
      <c r="H90" s="94">
        <f t="shared" si="20"/>
        <v>9.6278792491148145E-3</v>
      </c>
      <c r="I90" s="93">
        <f>'DATOS DE INICIO y FACTORES'!K93</f>
        <v>0.9059279618029018</v>
      </c>
      <c r="J90" s="96">
        <f t="shared" si="24"/>
        <v>-2.5821123574213179E-3</v>
      </c>
      <c r="K90" s="96">
        <f t="shared" si="25"/>
        <v>-7.1246215044966035E-5</v>
      </c>
      <c r="L90" s="83">
        <f t="shared" si="26"/>
        <v>1.1237193032773733</v>
      </c>
      <c r="M90" s="82">
        <f t="shared" si="27"/>
        <v>5.243933716992135E-3</v>
      </c>
      <c r="N90" s="82">
        <f t="shared" si="18"/>
        <v>0.13235108523286862</v>
      </c>
    </row>
    <row r="91" spans="1:14" x14ac:dyDescent="0.25">
      <c r="A91" s="237"/>
      <c r="B91" s="52">
        <v>43586</v>
      </c>
      <c r="C91" s="93">
        <f>'DATOS DE INICIO y FACTORES'!H94</f>
        <v>1.2362443270679606</v>
      </c>
      <c r="D91" s="133">
        <f t="shared" si="22"/>
        <v>8.4643288996371063E-3</v>
      </c>
      <c r="E91" s="133">
        <f t="shared" si="23"/>
        <v>0.25413533834586449</v>
      </c>
      <c r="F91" s="93">
        <f>'DATOS DE INICIO y FACTORES'!I94</f>
        <v>0.96230557823337382</v>
      </c>
      <c r="G91" s="94">
        <f t="shared" ref="G91:G112" si="28">(F91-F90)/F90</f>
        <v>6.9511728438011731E-4</v>
      </c>
      <c r="H91" s="94">
        <f t="shared" ref="H91:H112" si="29">(F91-F79)/F79</f>
        <v>7.8633023374256247E-3</v>
      </c>
      <c r="I91" s="93">
        <f>'DATOS DE INICIO y FACTORES'!K94</f>
        <v>0.90470369121361616</v>
      </c>
      <c r="J91" s="96">
        <f t="shared" si="24"/>
        <v>-1.3513994941156326E-3</v>
      </c>
      <c r="K91" s="96">
        <f t="shared" si="25"/>
        <v>-9.2179797732261804E-3</v>
      </c>
      <c r="L91" s="83">
        <f t="shared" ref="L91:L112" si="30">0.7017*C89+0.1885*F89+0.1098*I90</f>
        <v>1.1282793384712828</v>
      </c>
      <c r="M91" s="82">
        <f t="shared" si="27"/>
        <v>4.05798421421607E-3</v>
      </c>
      <c r="N91" s="82">
        <f t="shared" si="18"/>
        <v>0.14866706278492117</v>
      </c>
    </row>
    <row r="92" spans="1:14" x14ac:dyDescent="0.25">
      <c r="A92" s="237"/>
      <c r="B92" s="52">
        <v>43617</v>
      </c>
      <c r="C92" s="93">
        <f>'DATOS DE INICIO y FACTORES'!H95</f>
        <v>1.2481027858407949</v>
      </c>
      <c r="D92" s="133">
        <f t="shared" si="22"/>
        <v>9.5923261390888567E-3</v>
      </c>
      <c r="E92" s="133">
        <f t="shared" si="23"/>
        <v>0.2661654135338346</v>
      </c>
      <c r="F92" s="93">
        <f>'DATOS DE INICIO y FACTORES'!I95</f>
        <v>0.95985360724846902</v>
      </c>
      <c r="G92" s="94">
        <f t="shared" si="28"/>
        <v>-2.5480170128559247E-3</v>
      </c>
      <c r="H92" s="94">
        <f t="shared" si="29"/>
        <v>-8.1255645834258554E-4</v>
      </c>
      <c r="I92" s="93">
        <f>'DATOS DE INICIO y FACTORES'!K95</f>
        <v>0.91443761062649676</v>
      </c>
      <c r="J92" s="96">
        <f t="shared" si="24"/>
        <v>1.0759234772020237E-2</v>
      </c>
      <c r="K92" s="96">
        <f t="shared" si="25"/>
        <v>-1.4918885899890628E-3</v>
      </c>
      <c r="L92" s="83">
        <f t="shared" si="30"/>
        <v>1.1407967627040734</v>
      </c>
      <c r="M92" s="82">
        <f t="shared" si="27"/>
        <v>1.1094259910626875E-2</v>
      </c>
      <c r="N92" s="82">
        <f t="shared" si="18"/>
        <v>0.17805865399544205</v>
      </c>
    </row>
    <row r="93" spans="1:14" x14ac:dyDescent="0.25">
      <c r="A93" s="237"/>
      <c r="B93" s="52">
        <v>43647</v>
      </c>
      <c r="C93" s="93">
        <f>'DATOS DE INICIO y FACTORES'!H96</f>
        <v>1.2792312401194847</v>
      </c>
      <c r="D93" s="133">
        <f t="shared" si="22"/>
        <v>2.4940617577197278E-2</v>
      </c>
      <c r="E93" s="133">
        <f t="shared" si="23"/>
        <v>0.27474150664697222</v>
      </c>
      <c r="F93" s="93">
        <f>'DATOS DE INICIO y FACTORES'!I96</f>
        <v>0.96098725993900047</v>
      </c>
      <c r="G93" s="94">
        <f t="shared" si="28"/>
        <v>1.1810683233052554E-3</v>
      </c>
      <c r="H93" s="94">
        <f t="shared" si="29"/>
        <v>1.5313290269134458E-3</v>
      </c>
      <c r="I93" s="93">
        <f>'DATOS DE INICIO y FACTORES'!K96</f>
        <v>0.92007484954377061</v>
      </c>
      <c r="J93" s="96">
        <f t="shared" si="24"/>
        <v>6.1647058823528578E-3</v>
      </c>
      <c r="K93" s="96">
        <f t="shared" si="25"/>
        <v>1.6642099757500767E-2</v>
      </c>
      <c r="L93" s="83">
        <f t="shared" si="30"/>
        <v>1.1492724954473683</v>
      </c>
      <c r="M93" s="82">
        <f t="shared" si="27"/>
        <v>7.4296605849446763E-3</v>
      </c>
      <c r="N93" s="82">
        <f t="shared" si="18"/>
        <v>0.18210613827272501</v>
      </c>
    </row>
    <row r="94" spans="1:14" x14ac:dyDescent="0.25">
      <c r="A94" s="237"/>
      <c r="B94" s="52">
        <v>43678</v>
      </c>
      <c r="C94" s="93">
        <f>'DATOS DE INICIO y FACTORES'!H97</f>
        <v>1.2955366209321315</v>
      </c>
      <c r="D94" s="133">
        <f t="shared" si="22"/>
        <v>1.2746234067207258E-2</v>
      </c>
      <c r="E94" s="133">
        <f t="shared" si="23"/>
        <v>0.25755395683453236</v>
      </c>
      <c r="F94" s="93">
        <f>'DATOS DE INICIO y FACTORES'!I97</f>
        <v>0.96606717002472864</v>
      </c>
      <c r="G94" s="94">
        <f t="shared" si="28"/>
        <v>5.2861367652788857E-3</v>
      </c>
      <c r="H94" s="94">
        <f t="shared" si="29"/>
        <v>8.440681433382155E-3</v>
      </c>
      <c r="I94" s="93">
        <f>'DATOS DE INICIO y FACTORES'!K97</f>
        <v>0.91412777764783748</v>
      </c>
      <c r="J94" s="96">
        <f t="shared" si="24"/>
        <v>-6.4636827089470531E-3</v>
      </c>
      <c r="K94" s="96">
        <f t="shared" si="25"/>
        <v>-4.5548266166821885E-3</v>
      </c>
      <c r="L94" s="83">
        <f t="shared" si="30"/>
        <v>1.1577503482707281</v>
      </c>
      <c r="M94" s="82">
        <f t="shared" si="27"/>
        <v>7.3767125350543347E-3</v>
      </c>
      <c r="N94" s="82">
        <f t="shared" si="18"/>
        <v>0.19092983745286754</v>
      </c>
    </row>
    <row r="95" spans="1:14" x14ac:dyDescent="0.25">
      <c r="A95" s="237"/>
      <c r="B95" s="52">
        <v>43709</v>
      </c>
      <c r="C95" s="93">
        <f>'DATOS DE INICIO y FACTORES'!H98</f>
        <v>1.3073950797049656</v>
      </c>
      <c r="D95" s="133">
        <f t="shared" si="22"/>
        <v>9.1533180778031534E-3</v>
      </c>
      <c r="E95" s="133">
        <f t="shared" si="23"/>
        <v>0.22500000000000003</v>
      </c>
      <c r="F95" s="93">
        <f>'DATOS DE INICIO y FACTORES'!I98</f>
        <v>0.96663532951109288</v>
      </c>
      <c r="G95" s="94">
        <f t="shared" si="28"/>
        <v>5.8811592401975096E-4</v>
      </c>
      <c r="H95" s="94">
        <f t="shared" si="29"/>
        <v>1.2298041591334082E-2</v>
      </c>
      <c r="I95" s="93">
        <f>'DATOS DE INICIO y FACTORES'!K98</f>
        <v>0.90103303106366606</v>
      </c>
      <c r="J95" s="96">
        <f t="shared" si="24"/>
        <v>-1.4324853597454185E-2</v>
      </c>
      <c r="K95" s="96">
        <f t="shared" si="25"/>
        <v>-1.9090227677316555E-2</v>
      </c>
      <c r="L95" s="83">
        <f t="shared" si="30"/>
        <v>1.1791538896760767</v>
      </c>
      <c r="M95" s="82">
        <f t="shared" si="27"/>
        <v>1.8487182005445284E-2</v>
      </c>
      <c r="N95" s="82">
        <f t="shared" si="18"/>
        <v>0.19605284516163379</v>
      </c>
    </row>
    <row r="96" spans="1:14" x14ac:dyDescent="0.25">
      <c r="A96" s="237"/>
      <c r="B96" s="52">
        <v>43739</v>
      </c>
      <c r="C96" s="93">
        <f>'DATOS DE INICIO y FACTORES'!H99</f>
        <v>1.331111997250634</v>
      </c>
      <c r="D96" s="133">
        <f t="shared" si="22"/>
        <v>1.8140589569161068E-2</v>
      </c>
      <c r="E96" s="133">
        <f t="shared" si="23"/>
        <v>0.14540816326530609</v>
      </c>
      <c r="F96" s="93">
        <f>'DATOS DE INICIO y FACTORES'!I99</f>
        <v>0.96747787902472071</v>
      </c>
      <c r="G96" s="94">
        <f t="shared" si="28"/>
        <v>8.7163120145213339E-4</v>
      </c>
      <c r="H96" s="94">
        <f t="shared" si="29"/>
        <v>9.0490034495251705E-3</v>
      </c>
      <c r="I96" s="93">
        <f>'DATOS DE INICIO y FACTORES'!K99</f>
        <v>0.90454016825265704</v>
      </c>
      <c r="J96" s="96">
        <f t="shared" si="24"/>
        <v>3.8923514100818492E-3</v>
      </c>
      <c r="K96" s="96">
        <f t="shared" si="25"/>
        <v>-2.2098162363340217E-2</v>
      </c>
      <c r="L96" s="83">
        <f t="shared" si="30"/>
        <v>1.1901151352685284</v>
      </c>
      <c r="M96" s="82">
        <f t="shared" si="27"/>
        <v>9.2958567057458905E-3</v>
      </c>
      <c r="N96" s="82">
        <f t="shared" si="18"/>
        <v>0.18498160142032757</v>
      </c>
    </row>
    <row r="97" spans="1:14" x14ac:dyDescent="0.25">
      <c r="A97" s="237"/>
      <c r="B97" s="52">
        <v>43770</v>
      </c>
      <c r="C97" s="93">
        <f>'DATOS DE INICIO y FACTORES'!H100</f>
        <v>1.3266650752108211</v>
      </c>
      <c r="D97" s="133">
        <f t="shared" si="22"/>
        <v>-3.3407572383074148E-3</v>
      </c>
      <c r="E97" s="133">
        <f t="shared" si="23"/>
        <v>0.130050505050505</v>
      </c>
      <c r="F97" s="93">
        <f>'DATOS DE INICIO y FACTORES'!I100</f>
        <v>0.97176228343542559</v>
      </c>
      <c r="G97" s="94">
        <f t="shared" si="28"/>
        <v>4.4284262240949952E-3</v>
      </c>
      <c r="H97" s="94">
        <f t="shared" si="29"/>
        <v>1.3403274738849846E-2</v>
      </c>
      <c r="I97" s="93">
        <f>'DATOS DE INICIO y FACTORES'!K100</f>
        <v>0.90587417135521797</v>
      </c>
      <c r="J97" s="96">
        <f t="shared" si="24"/>
        <v>1.4747859181730857E-3</v>
      </c>
      <c r="K97" s="96">
        <f t="shared" si="25"/>
        <v>-1.6400336417157383E-2</v>
      </c>
      <c r="L97" s="83">
        <f t="shared" si="30"/>
        <v>1.198928397515957</v>
      </c>
      <c r="M97" s="82">
        <f t="shared" si="27"/>
        <v>7.4053862405842477E-3</v>
      </c>
      <c r="N97" s="82">
        <f t="shared" si="18"/>
        <v>0.16349163357712859</v>
      </c>
    </row>
    <row r="98" spans="1:14" ht="15.75" thickBot="1" x14ac:dyDescent="0.3">
      <c r="A98" s="237"/>
      <c r="B98" s="53">
        <v>43800</v>
      </c>
      <c r="C98" s="118">
        <f>'DATOS DE INICIO y FACTORES'!H101</f>
        <v>1.3281473825574255</v>
      </c>
      <c r="D98" s="136">
        <f t="shared" si="22"/>
        <v>1.1173184357542675E-3</v>
      </c>
      <c r="E98" s="136">
        <f t="shared" si="23"/>
        <v>0.12421580928481825</v>
      </c>
      <c r="F98" s="118">
        <f>'DATOS DE INICIO y FACTORES'!I101</f>
        <v>0.97618653598819227</v>
      </c>
      <c r="G98" s="137">
        <f t="shared" si="28"/>
        <v>4.5528136131460367E-3</v>
      </c>
      <c r="H98" s="137">
        <f t="shared" si="29"/>
        <v>1.5850865745274795E-2</v>
      </c>
      <c r="I98" s="118">
        <f>'DATOS DE INICIO y FACTORES'!K101</f>
        <v>0.90854217756034006</v>
      </c>
      <c r="J98" s="120">
        <f t="shared" si="24"/>
        <v>2.9452282551898573E-3</v>
      </c>
      <c r="K98" s="120">
        <f t="shared" si="25"/>
        <v>-1.0915393984821532E-2</v>
      </c>
      <c r="L98" s="121">
        <f t="shared" si="30"/>
        <v>1.2158758526817326</v>
      </c>
      <c r="M98" s="122">
        <f t="shared" si="27"/>
        <v>1.4135502337661494E-2</v>
      </c>
      <c r="N98" s="122">
        <f t="shared" ref="N98:N106" si="31">(L98-L86)/L86</f>
        <v>0.10803779193867817</v>
      </c>
    </row>
    <row r="99" spans="1:14" ht="12.75" customHeight="1" x14ac:dyDescent="0.25">
      <c r="A99" s="237">
        <v>2020</v>
      </c>
      <c r="B99" s="68">
        <v>43831</v>
      </c>
      <c r="C99" s="127">
        <f>'DATOS DE INICIO y FACTORES'!H102</f>
        <v>1.2970189282787357</v>
      </c>
      <c r="D99" s="138">
        <f t="shared" si="22"/>
        <v>-2.3437500000000121E-2</v>
      </c>
      <c r="E99" s="138">
        <f t="shared" si="23"/>
        <v>8.8308457711442773E-2</v>
      </c>
      <c r="F99" s="127">
        <f>'DATOS DE INICIO y FACTORES'!I102</f>
        <v>0.98006082437616038</v>
      </c>
      <c r="G99" s="132">
        <f t="shared" si="28"/>
        <v>3.9687992459823971E-3</v>
      </c>
      <c r="H99" s="132">
        <f t="shared" si="29"/>
        <v>1.9910030830466795E-2</v>
      </c>
      <c r="I99" s="127">
        <f>'DATOS DE INICIO y FACTORES'!K102</f>
        <v>0.93298455698790939</v>
      </c>
      <c r="J99" s="129">
        <f t="shared" si="24"/>
        <v>2.690285606024714E-2</v>
      </c>
      <c r="K99" s="129">
        <f t="shared" si="25"/>
        <v>1.5379860063879683E-2</v>
      </c>
      <c r="L99" s="130">
        <f t="shared" si="30"/>
        <v>1.2138560047991362</v>
      </c>
      <c r="M99" s="131">
        <f t="shared" si="27"/>
        <v>-1.6612287168475113E-3</v>
      </c>
      <c r="N99" s="131">
        <f t="shared" si="31"/>
        <v>9.8114410903285029E-2</v>
      </c>
    </row>
    <row r="100" spans="1:14" x14ac:dyDescent="0.25">
      <c r="A100" s="237"/>
      <c r="B100" s="68">
        <v>43862</v>
      </c>
      <c r="C100" s="93">
        <f>'DATOS DE INICIO y FACTORES'!H103</f>
        <v>1.2940543135855274</v>
      </c>
      <c r="D100" s="133">
        <f t="shared" si="22"/>
        <v>-2.285714285714102E-3</v>
      </c>
      <c r="E100" s="133">
        <f t="shared" si="23"/>
        <v>7.7777777777778001E-2</v>
      </c>
      <c r="F100" s="93">
        <f>'DATOS DE INICIO y FACTORES'!I103</f>
        <v>0.98680400637173937</v>
      </c>
      <c r="G100" s="94">
        <f t="shared" si="28"/>
        <v>6.8803709197041351E-3</v>
      </c>
      <c r="H100" s="94">
        <f t="shared" si="29"/>
        <v>2.496703407813388E-2</v>
      </c>
      <c r="I100" s="93">
        <f>'DATOS DE INICIO y FACTORES'!K103</f>
        <v>0.9341249144788083</v>
      </c>
      <c r="J100" s="96">
        <f t="shared" si="24"/>
        <v>1.222268345556004E-3</v>
      </c>
      <c r="K100" s="96">
        <f t="shared" si="25"/>
        <v>2.1036911607342345E-2</v>
      </c>
      <c r="L100" s="83">
        <f t="shared" si="30"/>
        <v>1.2184138847315922</v>
      </c>
      <c r="M100" s="82">
        <f t="shared" si="27"/>
        <v>3.7548769495193554E-3</v>
      </c>
      <c r="N100" s="82">
        <f t="shared" si="31"/>
        <v>9.6664777827841525E-2</v>
      </c>
    </row>
    <row r="101" spans="1:14" x14ac:dyDescent="0.25">
      <c r="A101" s="237"/>
      <c r="B101" s="68">
        <v>43891</v>
      </c>
      <c r="C101" s="93">
        <f>'DATOS DE INICIO y FACTORES'!H104</f>
        <v>1.2481027858407949</v>
      </c>
      <c r="D101" s="133">
        <f t="shared" si="22"/>
        <v>-3.5509736540664437E-2</v>
      </c>
      <c r="E101" s="133">
        <f t="shared" si="23"/>
        <v>3.3128834355828314E-2</v>
      </c>
      <c r="F101" s="93">
        <f>'DATOS DE INICIO y FACTORES'!I104</f>
        <v>0.99890670171155749</v>
      </c>
      <c r="G101" s="94">
        <f t="shared" si="28"/>
        <v>1.2264538106525384E-2</v>
      </c>
      <c r="H101" s="94">
        <f t="shared" si="29"/>
        <v>3.9732787577595831E-2</v>
      </c>
      <c r="I101" s="93">
        <f>'DATOS DE INICIO y FACTORES'!K104</f>
        <v>0.9315644891690541</v>
      </c>
      <c r="J101" s="96">
        <f t="shared" si="24"/>
        <v>-2.7409881377404217E-3</v>
      </c>
      <c r="K101" s="96">
        <f t="shared" si="25"/>
        <v>2.5643455292738034E-2</v>
      </c>
      <c r="L101" s="83">
        <f t="shared" si="30"/>
        <v>1.1974265629778682</v>
      </c>
      <c r="M101" s="82">
        <f t="shared" si="27"/>
        <v>-1.7225117028559906E-2</v>
      </c>
      <c r="N101" s="82">
        <f t="shared" si="31"/>
        <v>7.1180129231946665E-2</v>
      </c>
    </row>
    <row r="102" spans="1:14" x14ac:dyDescent="0.25">
      <c r="A102" s="237"/>
      <c r="B102" s="68">
        <v>43922</v>
      </c>
      <c r="C102" s="93">
        <f>'DATOS DE INICIO y FACTORES'!H105</f>
        <v>1.1354474274988704</v>
      </c>
      <c r="D102" s="133">
        <f t="shared" si="22"/>
        <v>-9.0261282660332579E-2</v>
      </c>
      <c r="E102" s="133">
        <f t="shared" si="23"/>
        <v>-7.3760580411124585E-2</v>
      </c>
      <c r="F102" s="93">
        <f>'DATOS DE INICIO y FACTORES'!I105</f>
        <v>1.027617666415362</v>
      </c>
      <c r="G102" s="94">
        <f t="shared" si="28"/>
        <v>2.8742388708184928E-2</v>
      </c>
      <c r="H102" s="94">
        <f t="shared" si="29"/>
        <v>6.8612719781652828E-2</v>
      </c>
      <c r="I102" s="93">
        <f>'DATOS DE INICIO y FACTORES'!K105</f>
        <v>0.92790673872654816</v>
      </c>
      <c r="J102" s="96">
        <f t="shared" si="24"/>
        <v>-3.9264597191425912E-3</v>
      </c>
      <c r="K102" s="96">
        <f t="shared" si="25"/>
        <v>2.4261064731798367E-2</v>
      </c>
      <c r="L102" s="83">
        <f t="shared" si="30"/>
        <v>1.1963362479547996</v>
      </c>
      <c r="M102" s="82">
        <f t="shared" si="27"/>
        <v>-9.1054855201897465E-4</v>
      </c>
      <c r="N102" s="82">
        <f t="shared" si="31"/>
        <v>6.4621960720649727E-2</v>
      </c>
    </row>
    <row r="103" spans="1:14" x14ac:dyDescent="0.25">
      <c r="A103" s="237"/>
      <c r="B103" s="68">
        <v>43952</v>
      </c>
      <c r="C103" s="93">
        <f>'DATOS DE INICIO y FACTORES'!H106</f>
        <v>1.1369297348454745</v>
      </c>
      <c r="D103" s="133">
        <f t="shared" si="22"/>
        <v>1.3054830287205217E-3</v>
      </c>
      <c r="E103" s="133">
        <f t="shared" si="23"/>
        <v>-8.033573141486812E-2</v>
      </c>
      <c r="F103" s="93">
        <f>'DATOS DE INICIO y FACTORES'!I106</f>
        <v>1.0498682209483592</v>
      </c>
      <c r="G103" s="94">
        <f t="shared" si="28"/>
        <v>2.1652561317492502E-2</v>
      </c>
      <c r="H103" s="94">
        <f t="shared" si="29"/>
        <v>9.0992554439656481E-2</v>
      </c>
      <c r="I103" s="93">
        <f>'DATOS DE INICIO y FACTORES'!K106</f>
        <v>0.91306057516578865</v>
      </c>
      <c r="J103" s="96">
        <f t="shared" si="24"/>
        <v>-1.5999628994110199E-2</v>
      </c>
      <c r="K103" s="96">
        <f t="shared" si="25"/>
        <v>9.2371502773047533E-3</v>
      </c>
      <c r="L103" s="83">
        <f t="shared" si="30"/>
        <v>1.1659717980092894</v>
      </c>
      <c r="M103" s="82">
        <f t="shared" si="27"/>
        <v>-2.5381200308374742E-2</v>
      </c>
      <c r="N103" s="82">
        <f t="shared" si="31"/>
        <v>3.3407028076111449E-2</v>
      </c>
    </row>
    <row r="104" spans="1:14" x14ac:dyDescent="0.25">
      <c r="A104" s="237"/>
      <c r="B104" s="68">
        <v>43983</v>
      </c>
      <c r="C104" s="93">
        <f>'DATOS DE INICIO y FACTORES'!H107</f>
        <v>1.144341271578496</v>
      </c>
      <c r="D104" s="133">
        <f t="shared" si="22"/>
        <v>6.5189048239896324E-3</v>
      </c>
      <c r="E104" s="133">
        <f t="shared" si="23"/>
        <v>-8.3135391923990568E-2</v>
      </c>
      <c r="F104" s="93">
        <f>'DATOS DE INICIO y FACTORES'!I107</f>
        <v>1.0632119590472509</v>
      </c>
      <c r="G104" s="94">
        <f t="shared" si="28"/>
        <v>1.2709917142589667E-2</v>
      </c>
      <c r="H104" s="94">
        <f t="shared" si="29"/>
        <v>0.1076813703863347</v>
      </c>
      <c r="I104" s="93">
        <f>'DATOS DE INICIO y FACTORES'!K107</f>
        <v>0.90312010043380175</v>
      </c>
      <c r="J104" s="96">
        <f t="shared" si="24"/>
        <v>-1.0886982750494899E-2</v>
      </c>
      <c r="K104" s="96">
        <f t="shared" si="25"/>
        <v>-1.2376470588235301E-2</v>
      </c>
      <c r="L104" s="83">
        <f t="shared" si="30"/>
        <v>1.0907034411484566</v>
      </c>
      <c r="M104" s="82">
        <f t="shared" si="27"/>
        <v>-6.4554183033707566E-2</v>
      </c>
      <c r="N104" s="82">
        <f t="shared" si="31"/>
        <v>-4.3910820220841675E-2</v>
      </c>
    </row>
    <row r="105" spans="1:14" x14ac:dyDescent="0.25">
      <c r="A105" s="237"/>
      <c r="B105" s="68">
        <v>44013</v>
      </c>
      <c r="C105" s="93">
        <f>'DATOS DE INICIO y FACTORES'!H108</f>
        <v>1.172505111163977</v>
      </c>
      <c r="D105" s="133">
        <f t="shared" si="22"/>
        <v>2.4611398963730532E-2</v>
      </c>
      <c r="E105" s="133">
        <f t="shared" si="23"/>
        <v>-8.3429895712630583E-2</v>
      </c>
      <c r="F105" s="93">
        <f>'DATOS DE INICIO y FACTORES'!I108</f>
        <v>1.069951828463158</v>
      </c>
      <c r="G105" s="94">
        <f t="shared" si="28"/>
        <v>6.3391587712639391E-3</v>
      </c>
      <c r="H105" s="94">
        <f t="shared" si="29"/>
        <v>0.11338815098451369</v>
      </c>
      <c r="I105" s="93">
        <f>'DATOS DE INICIO y FACTORES'!K108</f>
        <v>0.89860170282835317</v>
      </c>
      <c r="J105" s="96">
        <f t="shared" si="24"/>
        <v>-5.0030971553819198E-3</v>
      </c>
      <c r="K105" s="96">
        <f t="shared" si="25"/>
        <v>-2.333847808802202E-2</v>
      </c>
      <c r="L105" s="83">
        <f t="shared" si="30"/>
        <v>1.0948463416174665</v>
      </c>
      <c r="M105" s="82">
        <f t="shared" si="27"/>
        <v>3.7983748035557885E-3</v>
      </c>
      <c r="N105" s="82">
        <f t="shared" si="31"/>
        <v>-4.7357048955318247E-2</v>
      </c>
    </row>
    <row r="106" spans="1:14" x14ac:dyDescent="0.25">
      <c r="A106" s="237"/>
      <c r="B106" s="68">
        <v>44044</v>
      </c>
      <c r="C106" s="93">
        <f>'DATOS DE INICIO y FACTORES'!H109</f>
        <v>1.1917751066698326</v>
      </c>
      <c r="D106" s="133">
        <f t="shared" si="22"/>
        <v>1.6434892541087237E-2</v>
      </c>
      <c r="E106" s="133">
        <f t="shared" si="23"/>
        <v>-8.0091533180778107E-2</v>
      </c>
      <c r="F106" s="93">
        <f>'DATOS DE INICIO y FACTORES'!I109</f>
        <v>1.071416365933576</v>
      </c>
      <c r="G106" s="94">
        <f t="shared" si="28"/>
        <v>1.3687882308885744E-3</v>
      </c>
      <c r="H106" s="94">
        <f t="shared" si="29"/>
        <v>0.10904955594976977</v>
      </c>
      <c r="I106" s="93">
        <f>'DATOS DE INICIO y FACTORES'!K109</f>
        <v>0.88577806010050875</v>
      </c>
      <c r="J106" s="96">
        <f t="shared" si="24"/>
        <v>-1.4270663729527712E-2</v>
      </c>
      <c r="K106" s="96">
        <f t="shared" si="25"/>
        <v>-3.101286082813939E-2</v>
      </c>
      <c r="L106" s="83">
        <f t="shared" si="30"/>
        <v>1.1020661915175907</v>
      </c>
      <c r="M106" s="82">
        <f t="shared" si="27"/>
        <v>6.5943956020878035E-3</v>
      </c>
      <c r="N106" s="82">
        <f t="shared" si="31"/>
        <v>-4.8096860291434999E-2</v>
      </c>
    </row>
    <row r="107" spans="1:14" x14ac:dyDescent="0.25">
      <c r="A107" s="237"/>
      <c r="B107" s="68">
        <v>44075</v>
      </c>
      <c r="C107" s="93">
        <f>'DATOS DE INICIO y FACTORES'!H110</f>
        <v>1.2080804874824795</v>
      </c>
      <c r="D107" s="133">
        <f t="shared" si="22"/>
        <v>1.3681592039801014E-2</v>
      </c>
      <c r="E107" s="133">
        <f t="shared" si="23"/>
        <v>-7.5963718820861684E-2</v>
      </c>
      <c r="F107" s="93">
        <f>'DATOS DE INICIO y FACTORES'!I110</f>
        <v>1.0767779361473284</v>
      </c>
      <c r="G107" s="94">
        <f t="shared" si="28"/>
        <v>5.0041892062014526E-3</v>
      </c>
      <c r="H107" s="94">
        <f t="shared" si="29"/>
        <v>0.11394432137292533</v>
      </c>
      <c r="I107" s="93">
        <f>'DATOS DE INICIO y FACTORES'!K110</f>
        <v>0.90010783536350258</v>
      </c>
      <c r="J107" s="96">
        <f t="shared" si="24"/>
        <v>1.6177613680528332E-2</v>
      </c>
      <c r="K107" s="96">
        <f t="shared" si="25"/>
        <v>-1.0268166296537237E-3</v>
      </c>
      <c r="L107" s="83">
        <f t="shared" si="30"/>
        <v>1.1216911871681039</v>
      </c>
      <c r="M107" s="82">
        <f t="shared" si="27"/>
        <v>1.7807456395598893E-2</v>
      </c>
      <c r="N107" s="82">
        <f t="shared" ref="N107:N112" si="32">(L107-L95)/L95</f>
        <v>-4.873214854403634E-2</v>
      </c>
    </row>
    <row r="108" spans="1:14" x14ac:dyDescent="0.25">
      <c r="A108" s="237"/>
      <c r="B108" s="68">
        <v>44105</v>
      </c>
      <c r="C108" s="93">
        <f>'DATOS DE INICIO y FACTORES'!H111</f>
        <v>1.2614435519602332</v>
      </c>
      <c r="D108" s="133">
        <f t="shared" si="22"/>
        <v>4.4171779141104241E-2</v>
      </c>
      <c r="E108" s="133">
        <f t="shared" si="23"/>
        <v>-5.2338530066815277E-2</v>
      </c>
      <c r="F108" s="93">
        <f>'DATOS DE INICIO y FACTORES'!I111</f>
        <v>1.0921684302749715</v>
      </c>
      <c r="G108" s="94">
        <f t="shared" si="28"/>
        <v>1.4293099450671936E-2</v>
      </c>
      <c r="H108" s="94">
        <f t="shared" si="29"/>
        <v>0.12888206950627829</v>
      </c>
      <c r="I108" s="93">
        <f>'DATOS DE INICIO y FACTORES'!K111</f>
        <v>0.93264029812273241</v>
      </c>
      <c r="J108" s="96">
        <f t="shared" si="24"/>
        <v>3.6142850313142551E-2</v>
      </c>
      <c r="K108" s="96">
        <f t="shared" si="25"/>
        <v>3.1065651760228317E-2</v>
      </c>
      <c r="L108" s="83">
        <f t="shared" si="30"/>
        <v>1.1370624176516131</v>
      </c>
      <c r="M108" s="82">
        <f t="shared" si="27"/>
        <v>1.3703620621569133E-2</v>
      </c>
      <c r="N108" s="82">
        <f t="shared" si="32"/>
        <v>-4.4577802638351385E-2</v>
      </c>
    </row>
    <row r="109" spans="1:14" x14ac:dyDescent="0.25">
      <c r="A109" s="237"/>
      <c r="B109" s="68">
        <v>44136</v>
      </c>
      <c r="C109" s="93">
        <f>'DATOS DE INICIO y FACTORES'!H112</f>
        <v>1.2718197033864631</v>
      </c>
      <c r="D109" s="133">
        <f t="shared" si="22"/>
        <v>8.2256169212691389E-3</v>
      </c>
      <c r="E109" s="133">
        <f t="shared" si="23"/>
        <v>-4.1340782122905054E-2</v>
      </c>
      <c r="F109" s="93">
        <f>'DATOS DE INICIO y FACTORES'!I112</f>
        <v>1.0975596070424565</v>
      </c>
      <c r="G109" s="94">
        <f t="shared" si="28"/>
        <v>4.9362136993171459E-3</v>
      </c>
      <c r="H109" s="94">
        <f t="shared" si="29"/>
        <v>0.12945277435784552</v>
      </c>
      <c r="I109" s="93">
        <f>'DATOS DE INICIO y FACTORES'!K112</f>
        <v>0.94727129989275638</v>
      </c>
      <c r="J109" s="96">
        <f t="shared" si="24"/>
        <v>1.5687722050477571E-2</v>
      </c>
      <c r="K109" s="96">
        <f t="shared" si="25"/>
        <v>4.5698541636976939E-2</v>
      </c>
      <c r="L109" s="83">
        <f t="shared" si="30"/>
        <v>1.1530866237641033</v>
      </c>
      <c r="M109" s="82">
        <f t="shared" si="27"/>
        <v>1.4092635429447387E-2</v>
      </c>
      <c r="N109" s="82">
        <f t="shared" si="32"/>
        <v>-3.8235622616690577E-2</v>
      </c>
    </row>
    <row r="110" spans="1:14" x14ac:dyDescent="0.25">
      <c r="A110" s="237"/>
      <c r="B110" s="68">
        <v>44166</v>
      </c>
      <c r="C110" s="93">
        <f>'DATOS DE INICIO y FACTORES'!H113</f>
        <v>1.2673727813466504</v>
      </c>
      <c r="D110" s="133">
        <f t="shared" si="22"/>
        <v>-3.4965034965033902E-3</v>
      </c>
      <c r="E110" s="133">
        <f t="shared" si="23"/>
        <v>-4.5758928571428568E-2</v>
      </c>
      <c r="F110" s="93">
        <f>'DATOS DE INICIO y FACTORES'!I113</f>
        <v>1.1034559524811072</v>
      </c>
      <c r="G110" s="94">
        <f t="shared" si="28"/>
        <v>5.3722325428313712E-3</v>
      </c>
      <c r="H110" s="94">
        <f t="shared" si="29"/>
        <v>0.13037407483199945</v>
      </c>
      <c r="I110" s="93">
        <f>'DATOS DE INICIO y FACTORES'!K113</f>
        <v>0.9523491181541176</v>
      </c>
      <c r="J110" s="96">
        <f t="shared" si="24"/>
        <v>5.3604688138826732E-3</v>
      </c>
      <c r="K110" s="96">
        <f t="shared" si="25"/>
        <v>4.8216738502344481E-2</v>
      </c>
      <c r="L110" s="83">
        <f t="shared" si="30"/>
        <v>1.1950390782455524</v>
      </c>
      <c r="M110" s="82">
        <f t="shared" si="27"/>
        <v>3.6382743166771571E-2</v>
      </c>
      <c r="N110" s="82">
        <f t="shared" si="32"/>
        <v>-1.7137254918109128E-2</v>
      </c>
    </row>
    <row r="111" spans="1:14" x14ac:dyDescent="0.25">
      <c r="A111" s="237">
        <v>2021</v>
      </c>
      <c r="B111" s="51">
        <v>44197</v>
      </c>
      <c r="C111" s="93">
        <f>'DATOS DE INICIO y FACTORES'!H114</f>
        <v>1.2777489327728802</v>
      </c>
      <c r="D111" s="133">
        <f t="shared" si="22"/>
        <v>8.1871345029238436E-3</v>
      </c>
      <c r="E111" s="133">
        <f t="shared" si="23"/>
        <v>-1.4857142857142862E-2</v>
      </c>
      <c r="F111" s="93">
        <f>'DATOS DE INICIO y FACTORES'!I114</f>
        <v>1.1069448845758274</v>
      </c>
      <c r="G111" s="94">
        <f t="shared" si="28"/>
        <v>3.1618227142419333E-3</v>
      </c>
      <c r="H111" s="94">
        <f t="shared" si="29"/>
        <v>0.12946549545068567</v>
      </c>
      <c r="I111" s="93">
        <f>'DATOS DE INICIO y FACTORES'!K114</f>
        <v>0.97760911238648251</v>
      </c>
      <c r="J111" s="96">
        <f t="shared" si="24"/>
        <v>2.652388052957394E-2</v>
      </c>
      <c r="K111" s="96">
        <f t="shared" si="25"/>
        <v>4.7829897144965737E-2</v>
      </c>
      <c r="L111" s="83">
        <f t="shared" si="30"/>
        <v>1.2038938049671062</v>
      </c>
      <c r="M111" s="82">
        <f t="shared" si="27"/>
        <v>7.4095708523217868E-3</v>
      </c>
      <c r="N111" s="82">
        <f t="shared" si="32"/>
        <v>-8.2070688719611054E-3</v>
      </c>
    </row>
    <row r="112" spans="1:14" x14ac:dyDescent="0.25">
      <c r="A112" s="237"/>
      <c r="B112" s="52">
        <v>44228</v>
      </c>
      <c r="C112" s="93">
        <f>'DATOS DE INICIO y FACTORES'!H115</f>
        <v>1.2807135474660889</v>
      </c>
      <c r="D112" s="133">
        <f t="shared" si="22"/>
        <v>2.3201856148493492E-3</v>
      </c>
      <c r="E112" s="133">
        <f t="shared" si="23"/>
        <v>-1.0309278350515491E-2</v>
      </c>
      <c r="F112" s="93">
        <f>'DATOS DE INICIO y FACTORES'!I115</f>
        <v>1.1064897861945979</v>
      </c>
      <c r="G112" s="94">
        <f t="shared" si="28"/>
        <v>-4.111301181936169E-4</v>
      </c>
      <c r="H112" s="94">
        <f t="shared" si="29"/>
        <v>0.12128627270466479</v>
      </c>
      <c r="I112" s="93">
        <f>'DATOS DE INICIO y FACTORES'!K115</f>
        <v>0.97799640360980666</v>
      </c>
      <c r="J112" s="96">
        <f t="shared" si="24"/>
        <v>3.9616163394663533E-4</v>
      </c>
      <c r="K112" s="96">
        <f t="shared" si="25"/>
        <v>4.6965334561787496E-2</v>
      </c>
      <c r="L112" s="83">
        <f t="shared" si="30"/>
        <v>1.2046584082536689</v>
      </c>
      <c r="M112" s="82">
        <f t="shared" si="27"/>
        <v>6.3510858134499992E-4</v>
      </c>
      <c r="N112" s="82">
        <f t="shared" si="32"/>
        <v>-1.1289658342126932E-2</v>
      </c>
    </row>
    <row r="113" spans="1:14" x14ac:dyDescent="0.25">
      <c r="A113" s="237"/>
      <c r="B113" s="52">
        <v>44256</v>
      </c>
      <c r="C113" s="93">
        <f>'DATOS DE INICIO y FACTORES'!H116</f>
        <v>1.276266625426276</v>
      </c>
      <c r="D113" s="133">
        <f t="shared" ref="D113:D119" si="33">(C113-C112)/C112</f>
        <v>-3.4722222222222897E-3</v>
      </c>
      <c r="E113" s="133">
        <f t="shared" ref="E113:E119" si="34">(C113-C101)/C101</f>
        <v>2.25653206650831E-2</v>
      </c>
      <c r="F113" s="93">
        <f>'DATOS DE INICIO y FACTORES'!I116</f>
        <v>1.0978085923988152</v>
      </c>
      <c r="G113" s="94">
        <f t="shared" ref="G113:G119" si="35">(F113-F112)/F112</f>
        <v>-7.8457062180743303E-3</v>
      </c>
      <c r="H113" s="94">
        <f t="shared" ref="H113:H129" si="36">(F113-F101)/F101</f>
        <v>9.9010138302001782E-2</v>
      </c>
      <c r="I113" s="93">
        <f>'DATOS DE INICIO y FACTORES'!K116</f>
        <v>1.0036867214236429</v>
      </c>
      <c r="J113" s="96">
        <f t="shared" ref="J113:J119" si="37">(I113-I112)/I112</f>
        <v>2.626831521978271E-2</v>
      </c>
      <c r="K113" s="96">
        <f t="shared" ref="K113:K119" si="38">(I113-I101)/I101</f>
        <v>7.7420546932742237E-2</v>
      </c>
      <c r="L113" s="83">
        <f t="shared" ref="L113:L119" si="39">0.7017*C111+0.1885*F111+0.1098*I112</f>
        <v>1.2126395419856302</v>
      </c>
      <c r="M113" s="82">
        <f t="shared" ref="M113:M119" si="40">(L113-L112)/L112</f>
        <v>6.6252256052660901E-3</v>
      </c>
      <c r="N113" s="82">
        <f t="shared" ref="N113:N119" si="41">(L113-L101)/L101</f>
        <v>1.2704728188030978E-2</v>
      </c>
    </row>
    <row r="114" spans="1:14" x14ac:dyDescent="0.25">
      <c r="A114" s="237"/>
      <c r="B114" s="52">
        <v>44287</v>
      </c>
      <c r="C114" s="93">
        <f>'DATOS DE INICIO y FACTORES'!H117</f>
        <v>1.2999835429719444</v>
      </c>
      <c r="D114" s="133">
        <f t="shared" si="33"/>
        <v>1.8583042973286949E-2</v>
      </c>
      <c r="E114" s="133">
        <f t="shared" si="34"/>
        <v>0.14490861618798964</v>
      </c>
      <c r="F114" s="93">
        <f>'DATOS DE INICIO y FACTORES'!I117</f>
        <v>1.072313560536051</v>
      </c>
      <c r="G114" s="94">
        <f t="shared" si="35"/>
        <v>-2.3223567422673567E-2</v>
      </c>
      <c r="H114" s="94">
        <f t="shared" si="36"/>
        <v>4.3494672757623594E-2</v>
      </c>
      <c r="I114" s="93">
        <f>'DATOS DE INICIO y FACTORES'!K117</f>
        <v>1.0174570760307242</v>
      </c>
      <c r="J114" s="96">
        <f t="shared" si="37"/>
        <v>1.3719773623735158E-2</v>
      </c>
      <c r="K114" s="96">
        <f t="shared" si="38"/>
        <v>9.65079070630247E-2</v>
      </c>
      <c r="L114" s="83">
        <f t="shared" si="39"/>
        <v>1.2174548229669524</v>
      </c>
      <c r="M114" s="82">
        <f t="shared" si="40"/>
        <v>3.9709087610960356E-3</v>
      </c>
      <c r="N114" s="82">
        <f t="shared" si="41"/>
        <v>1.7652708465747884E-2</v>
      </c>
    </row>
    <row r="115" spans="1:14" x14ac:dyDescent="0.25">
      <c r="A115" s="237"/>
      <c r="B115" s="52">
        <v>44317</v>
      </c>
      <c r="C115" s="93">
        <f>'DATOS DE INICIO y FACTORES'!H118</f>
        <v>1.3118420017447783</v>
      </c>
      <c r="D115" s="133">
        <f t="shared" si="33"/>
        <v>9.1220068415049094E-3</v>
      </c>
      <c r="E115" s="133">
        <f t="shared" si="34"/>
        <v>0.1538461538461538</v>
      </c>
      <c r="F115" s="93">
        <f>'DATOS DE INICIO y FACTORES'!I118</f>
        <v>8.4861326475799817E-2</v>
      </c>
      <c r="G115" s="94">
        <f t="shared" si="35"/>
        <v>-0.92086146291633442</v>
      </c>
      <c r="H115" s="94">
        <f>(F115-F103)/F103</f>
        <v>-0.91916954453660527</v>
      </c>
      <c r="I115" s="93">
        <f>'DATOS DE INICIO y FACTORES'!K118</f>
        <v>1.0314425924285411</v>
      </c>
      <c r="J115" s="96">
        <f t="shared" si="37"/>
        <v>1.3745559127051119E-2</v>
      </c>
      <c r="K115" s="96">
        <f t="shared" si="38"/>
        <v>0.12965406730134774</v>
      </c>
      <c r="L115" s="83">
        <f t="shared" si="39"/>
        <v>1.214209997676968</v>
      </c>
      <c r="M115" s="82">
        <f t="shared" si="40"/>
        <v>-2.6652531402164867E-3</v>
      </c>
      <c r="N115" s="82">
        <f t="shared" si="41"/>
        <v>4.1371669323424148E-2</v>
      </c>
    </row>
    <row r="116" spans="1:14" x14ac:dyDescent="0.25">
      <c r="A116" s="237"/>
      <c r="B116" s="52">
        <v>44348</v>
      </c>
      <c r="C116" s="93">
        <f>'DATOS DE INICIO y FACTORES'!H119</f>
        <v>1.3266650752108211</v>
      </c>
      <c r="D116" s="133">
        <f t="shared" si="33"/>
        <v>1.1299435028248697E-2</v>
      </c>
      <c r="E116" s="133">
        <f t="shared" si="34"/>
        <v>0.15932642487046633</v>
      </c>
      <c r="F116" s="93">
        <f>'DATOS DE INICIO y FACTORES'!I119</f>
        <v>7.7536440952901228E-2</v>
      </c>
      <c r="G116" s="94">
        <f t="shared" si="35"/>
        <v>-8.6315944224457181E-2</v>
      </c>
      <c r="H116" s="94">
        <f t="shared" si="36"/>
        <v>-0.92707339275756262</v>
      </c>
      <c r="I116" s="93">
        <f>'DATOS DE INICIO y FACTORES'!K119</f>
        <v>1.0204693411010233</v>
      </c>
      <c r="J116" s="96">
        <f t="shared" si="37"/>
        <v>-1.0638741708039403E-2</v>
      </c>
      <c r="K116" s="96">
        <f t="shared" si="38"/>
        <v>0.12993758040691861</v>
      </c>
      <c r="L116" s="83">
        <f t="shared" si="39"/>
        <v>1.2275819549131128</v>
      </c>
      <c r="M116" s="82">
        <f t="shared" si="40"/>
        <v>1.1012886783775544E-2</v>
      </c>
      <c r="N116" s="82">
        <f t="shared" si="41"/>
        <v>0.12549562841805095</v>
      </c>
    </row>
    <row r="117" spans="1:14" x14ac:dyDescent="0.25">
      <c r="A117" s="237"/>
      <c r="B117" s="52">
        <v>44378</v>
      </c>
      <c r="C117" s="93">
        <f>'DATOS DE INICIO y FACTORES'!H120</f>
        <v>1.3459350707166766</v>
      </c>
      <c r="D117" s="133">
        <f t="shared" si="33"/>
        <v>1.4525139664804475E-2</v>
      </c>
      <c r="E117" s="133">
        <f t="shared" si="34"/>
        <v>0.14791403286978513</v>
      </c>
      <c r="F117" s="93">
        <f>'DATOS DE INICIO y FACTORES'!I120</f>
        <v>7.7983669041884474E-2</v>
      </c>
      <c r="G117" s="94">
        <f t="shared" si="35"/>
        <v>5.7679728845809386E-3</v>
      </c>
      <c r="H117" s="94">
        <f t="shared" si="36"/>
        <v>-0.92711478501429589</v>
      </c>
      <c r="I117" s="93">
        <f>'DATOS DE INICIO y FACTORES'!K120</f>
        <v>1.0220185059943199</v>
      </c>
      <c r="J117" s="96">
        <f t="shared" si="37"/>
        <v>1.5180905794045141E-3</v>
      </c>
      <c r="K117" s="96">
        <f t="shared" si="38"/>
        <v>0.13734316636337515</v>
      </c>
      <c r="L117" s="83">
        <f t="shared" si="39"/>
        <v>1.0485634263178916</v>
      </c>
      <c r="M117" s="82">
        <f t="shared" si="40"/>
        <v>-0.14583020537141411</v>
      </c>
      <c r="N117" s="82">
        <f t="shared" si="41"/>
        <v>-4.2273434673215503E-2</v>
      </c>
    </row>
    <row r="118" spans="1:14" x14ac:dyDescent="0.25">
      <c r="A118" s="237"/>
      <c r="B118" s="52">
        <v>44409</v>
      </c>
      <c r="C118" s="93">
        <f>'DATOS DE INICIO y FACTORES'!H121</f>
        <v>1.3518643001030937</v>
      </c>
      <c r="D118" s="133">
        <f t="shared" si="33"/>
        <v>4.4052863436123109E-3</v>
      </c>
      <c r="E118" s="133">
        <f t="shared" si="34"/>
        <v>0.13432835820895525</v>
      </c>
      <c r="F118" s="93">
        <f>'DATOS DE INICIO y FACTORES'!I121</f>
        <v>7.142387171730108E-2</v>
      </c>
      <c r="G118" s="94">
        <f t="shared" si="35"/>
        <v>-8.4117577502799634E-2</v>
      </c>
      <c r="H118" s="94">
        <f t="shared" si="36"/>
        <v>-0.93333696031881497</v>
      </c>
      <c r="I118" s="93">
        <f>'DATOS DE INICIO y FACTORES'!K121</f>
        <v>1.0457723676915354</v>
      </c>
      <c r="J118" s="96">
        <f t="shared" si="37"/>
        <v>2.3242105263158036E-2</v>
      </c>
      <c r="K118" s="96">
        <f t="shared" si="38"/>
        <v>0.18062572872133698</v>
      </c>
      <c r="L118" s="83">
        <f t="shared" si="39"/>
        <v>1.0577541343532313</v>
      </c>
      <c r="M118" s="82">
        <f t="shared" si="40"/>
        <v>8.7650473063070472E-3</v>
      </c>
      <c r="N118" s="82">
        <f t="shared" si="41"/>
        <v>-4.0208163089859278E-2</v>
      </c>
    </row>
    <row r="119" spans="1:14" x14ac:dyDescent="0.25">
      <c r="A119" s="237"/>
      <c r="B119" s="52">
        <v>44440</v>
      </c>
      <c r="C119" s="93">
        <f>'DATOS DE INICIO y FACTORES'!H122</f>
        <v>1.3637227588759278</v>
      </c>
      <c r="D119" s="133">
        <f t="shared" si="33"/>
        <v>8.7719298245613562E-3</v>
      </c>
      <c r="E119" s="133">
        <f t="shared" si="34"/>
        <v>0.12883435582822081</v>
      </c>
      <c r="F119" s="93">
        <f>'DATOS DE INICIO y FACTORES'!I122</f>
        <v>7.7879523750089719E-2</v>
      </c>
      <c r="G119" s="94">
        <f t="shared" si="35"/>
        <v>9.0385075431648434E-2</v>
      </c>
      <c r="H119" s="94">
        <f t="shared" si="36"/>
        <v>-0.92767355168073018</v>
      </c>
      <c r="I119" s="93">
        <f>'DATOS DE INICIO y FACTORES'!K122</f>
        <v>1.053690321590607</v>
      </c>
      <c r="J119" s="96">
        <f t="shared" si="37"/>
        <v>7.5713933009627869E-3</v>
      </c>
      <c r="K119" s="96">
        <f t="shared" si="38"/>
        <v>0.170626762920113</v>
      </c>
      <c r="L119" s="83">
        <f t="shared" si="39"/>
        <v>1.0739683667088178</v>
      </c>
      <c r="M119" s="82">
        <f t="shared" si="40"/>
        <v>1.532892364018106E-2</v>
      </c>
      <c r="N119" s="82">
        <f t="shared" si="41"/>
        <v>-4.2545418030581407E-2</v>
      </c>
    </row>
    <row r="120" spans="1:14" x14ac:dyDescent="0.25">
      <c r="A120" s="237"/>
      <c r="B120" s="52">
        <v>44470</v>
      </c>
      <c r="C120" s="93">
        <f>'DATOS DE INICIO y FACTORES'!H123</f>
        <v>1.380028139688575</v>
      </c>
      <c r="D120" s="133">
        <f t="shared" ref="D120:D121" si="42">(C120-C119)/C119</f>
        <v>1.1956521739130616E-2</v>
      </c>
      <c r="E120" s="133">
        <f t="shared" ref="E120:E121" si="43">(C120-C108)/C108</f>
        <v>9.4007050528789854E-2</v>
      </c>
      <c r="F120" s="93">
        <f>'DATOS DE INICIO y FACTORES'!I123</f>
        <v>8.2786285779128554E-2</v>
      </c>
      <c r="G120" s="94">
        <f t="shared" ref="G120:G121" si="44">(F120-F119)/F119</f>
        <v>6.3004520222598087E-2</v>
      </c>
      <c r="H120" s="94">
        <f t="shared" si="36"/>
        <v>-0.92420007438020724</v>
      </c>
      <c r="I120" s="93">
        <f>'DATOS DE INICIO y FACTORES'!K123</f>
        <v>1.0690743896282056</v>
      </c>
      <c r="J120" s="96">
        <f t="shared" ref="J120:J121" si="45">(I120-I119)/I119</f>
        <v>1.4600179694519126E-2</v>
      </c>
      <c r="K120" s="96">
        <f t="shared" ref="K120:K121" si="46">(I120-I108)/I108</f>
        <v>0.146288008120703</v>
      </c>
      <c r="L120" s="83">
        <f t="shared" ref="L120:L121" si="47">0.7017*C118+0.1885*F118+0.1098*I119</f>
        <v>1.0777617765117007</v>
      </c>
      <c r="M120" s="82">
        <f t="shared" ref="M120:M121" si="48">(L120-L119)/L119</f>
        <v>3.5321429573459623E-3</v>
      </c>
      <c r="N120" s="82">
        <f t="shared" ref="N120:N121" si="49">(L120-L108)/L108</f>
        <v>-5.2152494198503756E-2</v>
      </c>
    </row>
    <row r="121" spans="1:14" x14ac:dyDescent="0.25">
      <c r="A121" s="237"/>
      <c r="B121" s="52">
        <v>44501</v>
      </c>
      <c r="C121" s="93">
        <f>'DATOS DE INICIO y FACTORES'!H124</f>
        <v>1.3785458323419706</v>
      </c>
      <c r="D121" s="133">
        <f t="shared" si="42"/>
        <v>-1.0741138560688179E-3</v>
      </c>
      <c r="E121" s="133">
        <f t="shared" si="43"/>
        <v>8.3916083916083989E-2</v>
      </c>
      <c r="F121" s="93">
        <f>'DATOS DE INICIO y FACTORES'!I124</f>
        <v>8.0642086099624852E-2</v>
      </c>
      <c r="G121" s="94">
        <f t="shared" si="44"/>
        <v>-2.5900421299541884E-2</v>
      </c>
      <c r="H121" s="94">
        <f t="shared" si="36"/>
        <v>-0.92652600771549221</v>
      </c>
      <c r="I121" s="93">
        <f>'DATOS DE INICIO y FACTORES'!K124</f>
        <v>1.1243279374891195</v>
      </c>
      <c r="J121" s="96">
        <f t="shared" si="45"/>
        <v>5.1683538953851117E-2</v>
      </c>
      <c r="K121" s="96">
        <f t="shared" si="46"/>
        <v>0.18691227910779973</v>
      </c>
      <c r="L121" s="83">
        <f t="shared" si="47"/>
        <v>1.0889889181113073</v>
      </c>
      <c r="M121" s="82">
        <f t="shared" si="48"/>
        <v>1.0417090162488886E-2</v>
      </c>
      <c r="N121" s="82">
        <f t="shared" si="49"/>
        <v>-5.5587936180854572E-2</v>
      </c>
    </row>
    <row r="122" spans="1:14" ht="15.75" thickBot="1" x14ac:dyDescent="0.3">
      <c r="A122" s="237"/>
      <c r="B122" s="139">
        <v>44531</v>
      </c>
      <c r="C122" s="93">
        <f>'DATOS DE INICIO y FACTORES'!H125</f>
        <v>1.3829927543817833</v>
      </c>
      <c r="D122" s="133">
        <f t="shared" ref="D122:D129" si="50">(C122-C121)/C121</f>
        <v>3.2258064516128052E-3</v>
      </c>
      <c r="E122" s="133">
        <f t="shared" ref="E122:E129" si="51">(C122-C110)/C110</f>
        <v>9.122807017543845E-2</v>
      </c>
      <c r="F122" s="93">
        <f>'DATOS DE INICIO y FACTORES'!I125</f>
        <v>8.8668053860256446E-2</v>
      </c>
      <c r="G122" s="94">
        <f t="shared" ref="G122:G129" si="52">(F122-F121)/F121</f>
        <v>9.9525795385753679E-2</v>
      </c>
      <c r="H122" s="94">
        <f t="shared" si="36"/>
        <v>-0.91964513521279445</v>
      </c>
      <c r="I122" s="93">
        <f>'DATOS DE INICIO y FACTORES'!K125</f>
        <v>1.1213199756546355</v>
      </c>
      <c r="J122" s="96">
        <f t="shared" ref="J122:J129" si="53">(I122-I121)/I121</f>
        <v>-2.6753420725286834E-3</v>
      </c>
      <c r="K122" s="96">
        <f t="shared" ref="K122:K129" si="54">(I122-I110)/I110</f>
        <v>0.17742533098368818</v>
      </c>
      <c r="L122" s="83">
        <f t="shared" ref="L122:L129" si="55">0.7017*C120+0.1885*F120+0.1098*I121</f>
        <v>1.1074221680251441</v>
      </c>
      <c r="M122" s="82">
        <f t="shared" ref="M122:M129" si="56">(L122-L121)/L121</f>
        <v>1.6926939849678791E-2</v>
      </c>
      <c r="N122" s="82">
        <f t="shared" ref="N122:N129" si="57">(L122-L110)/L110</f>
        <v>-7.3317192563308861E-2</v>
      </c>
    </row>
    <row r="123" spans="1:14" ht="12.75" customHeight="1" x14ac:dyDescent="0.25">
      <c r="A123" s="237">
        <v>2022</v>
      </c>
      <c r="B123" s="68">
        <v>44562</v>
      </c>
      <c r="C123" s="93">
        <f>'DATOS DE INICIO y FACTORES'!H126</f>
        <v>1.380028139688575</v>
      </c>
      <c r="D123" s="133">
        <f t="shared" si="50"/>
        <v>-2.1436227224006853E-3</v>
      </c>
      <c r="E123" s="133">
        <f t="shared" si="51"/>
        <v>8.0046403712297154E-2</v>
      </c>
      <c r="F123" s="93">
        <f>'DATOS DE INICIO y FACTORES'!I126</f>
        <v>7.7905288861341015E-2</v>
      </c>
      <c r="G123" s="94">
        <f t="shared" si="52"/>
        <v>-0.12138266862017606</v>
      </c>
      <c r="H123" s="94">
        <f t="shared" si="36"/>
        <v>-0.92962134795790341</v>
      </c>
      <c r="I123" s="93">
        <f>'DATOS DE INICIO y FACTORES'!K126</f>
        <v>1.1438861442669899</v>
      </c>
      <c r="J123" s="96">
        <f t="shared" si="53"/>
        <v>2.0124646936018488E-2</v>
      </c>
      <c r="K123" s="96">
        <f t="shared" si="54"/>
        <v>0.17008539484109506</v>
      </c>
      <c r="L123" s="83">
        <f t="shared" si="55"/>
        <v>1.105647577111019</v>
      </c>
      <c r="M123" s="82">
        <f t="shared" si="56"/>
        <v>-1.6024520416543051E-3</v>
      </c>
      <c r="N123" s="82">
        <f t="shared" si="57"/>
        <v>-8.1607054916917304E-2</v>
      </c>
    </row>
    <row r="124" spans="1:14" x14ac:dyDescent="0.25">
      <c r="A124" s="237"/>
      <c r="B124" s="68">
        <v>44593</v>
      </c>
      <c r="C124" s="93">
        <f>'DATOS DE INICIO y FACTORES'!H127</f>
        <v>1.3829927543817833</v>
      </c>
      <c r="D124" s="133">
        <f t="shared" si="50"/>
        <v>2.1482277121373139E-3</v>
      </c>
      <c r="E124" s="133">
        <f t="shared" si="51"/>
        <v>7.9861111111110925E-2</v>
      </c>
      <c r="F124" s="93">
        <f>'DATOS DE INICIO y FACTORES'!I127</f>
        <v>7.5684878694872906E-2</v>
      </c>
      <c r="G124" s="94">
        <f t="shared" si="52"/>
        <v>-2.850140470462904E-2</v>
      </c>
      <c r="H124" s="94">
        <f t="shared" si="36"/>
        <v>-0.93159911673910178</v>
      </c>
      <c r="I124" s="93">
        <f>'DATOS DE INICIO y FACTORES'!K127</f>
        <v>1.1824108628982075</v>
      </c>
      <c r="J124" s="96">
        <f t="shared" si="53"/>
        <v>3.3678805206530896E-2</v>
      </c>
      <c r="K124" s="96">
        <f t="shared" si="54"/>
        <v>0.20901350816209804</v>
      </c>
      <c r="L124" s="83">
        <f t="shared" si="55"/>
        <v>1.1127586425428713</v>
      </c>
      <c r="M124" s="82">
        <f t="shared" si="56"/>
        <v>6.4315841494746208E-3</v>
      </c>
      <c r="N124" s="82">
        <f t="shared" si="57"/>
        <v>-7.6286991466751108E-2</v>
      </c>
    </row>
    <row r="125" spans="1:14" x14ac:dyDescent="0.25">
      <c r="A125" s="237"/>
      <c r="B125" s="68">
        <v>44621</v>
      </c>
      <c r="C125" s="93">
        <f>'DATOS DE INICIO y FACTORES'!H128</f>
        <v>1.3740989103021577</v>
      </c>
      <c r="D125" s="133">
        <f t="shared" si="50"/>
        <v>-6.4308681672025376E-3</v>
      </c>
      <c r="E125" s="133">
        <f t="shared" si="51"/>
        <v>7.6655052264808288E-2</v>
      </c>
      <c r="F125" s="93">
        <f>'DATOS DE INICIO y FACTORES'!I128</f>
        <v>8.6158803236076276E-2</v>
      </c>
      <c r="G125" s="94">
        <f t="shared" si="52"/>
        <v>0.13838860181608378</v>
      </c>
      <c r="H125" s="94">
        <f t="shared" si="36"/>
        <v>-0.92151746321477479</v>
      </c>
      <c r="I125" s="93">
        <f>'DATOS DE INICIO y FACTORES'!K128</f>
        <v>1.350174662752698</v>
      </c>
      <c r="J125" s="96">
        <f t="shared" si="53"/>
        <v>0.14188283034146409</v>
      </c>
      <c r="K125" s="96">
        <f t="shared" si="54"/>
        <v>0.34521522894872209</v>
      </c>
      <c r="L125" s="83">
        <f t="shared" si="55"/>
        <v>1.112879605316059</v>
      </c>
      <c r="M125" s="82">
        <f t="shared" si="56"/>
        <v>1.0870530999544941E-4</v>
      </c>
      <c r="N125" s="82">
        <f t="shared" si="57"/>
        <v>-8.2266768660883172E-2</v>
      </c>
    </row>
    <row r="126" spans="1:14" x14ac:dyDescent="0.25">
      <c r="A126" s="237"/>
      <c r="B126" s="68">
        <v>44652</v>
      </c>
      <c r="C126" s="93">
        <f>'DATOS DE INICIO y FACTORES'!H129</f>
        <v>1.3829927543817833</v>
      </c>
      <c r="D126" s="133">
        <f t="shared" si="50"/>
        <v>6.472491909385078E-3</v>
      </c>
      <c r="E126" s="133">
        <f t="shared" si="51"/>
        <v>6.3854047890535739E-2</v>
      </c>
      <c r="F126" s="93">
        <f>'DATOS DE INICIO y FACTORES'!I129</f>
        <v>8.0451695488062538E-2</v>
      </c>
      <c r="G126" s="94">
        <f t="shared" si="52"/>
        <v>-6.6239403678532829E-2</v>
      </c>
      <c r="H126" s="94">
        <f t="shared" si="36"/>
        <v>-0.9249737218208407</v>
      </c>
      <c r="I126" s="93">
        <f>'DATOS DE INICIO y FACTORES'!K129</f>
        <v>1.3466115834981158</v>
      </c>
      <c r="J126" s="96">
        <f t="shared" si="53"/>
        <v>-2.6389765360563854E-3</v>
      </c>
      <c r="K126" s="96">
        <f t="shared" si="54"/>
        <v>0.32350702080866173</v>
      </c>
      <c r="L126" s="83">
        <f t="shared" si="55"/>
        <v>1.1329617933539271</v>
      </c>
      <c r="M126" s="82">
        <f t="shared" si="56"/>
        <v>1.8045247609838923E-2</v>
      </c>
      <c r="N126" s="82">
        <f t="shared" si="57"/>
        <v>-6.9401367524352761E-2</v>
      </c>
    </row>
    <row r="127" spans="1:14" x14ac:dyDescent="0.25">
      <c r="A127" s="237"/>
      <c r="B127" s="68">
        <v>44682</v>
      </c>
      <c r="C127" s="93">
        <f>'DATOS DE INICIO y FACTORES'!H130</f>
        <v>1.402262749887639</v>
      </c>
      <c r="D127" s="133">
        <f t="shared" si="50"/>
        <v>1.3933547695605739E-2</v>
      </c>
      <c r="E127" s="133">
        <f t="shared" si="51"/>
        <v>6.8926553672316607E-2</v>
      </c>
      <c r="F127" s="93">
        <f>'DATOS DE INICIO y FACTORES'!I130</f>
        <v>7.5539238013378668E-2</v>
      </c>
      <c r="G127" s="94">
        <f t="shared" si="52"/>
        <v>-6.1060956451971647E-2</v>
      </c>
      <c r="H127" s="94">
        <f t="shared" si="36"/>
        <v>-0.10985084548589469</v>
      </c>
      <c r="I127" s="93">
        <f>'DATOS DE INICIO y FACTORES'!K130</f>
        <v>1.4449835542224536</v>
      </c>
      <c r="J127" s="96">
        <f t="shared" si="53"/>
        <v>7.3051481161921422E-2</v>
      </c>
      <c r="K127" s="96">
        <f t="shared" si="54"/>
        <v>0.40093454044807914</v>
      </c>
      <c r="L127" s="83">
        <f t="shared" si="55"/>
        <v>1.1283040916371174</v>
      </c>
      <c r="M127" s="82">
        <f t="shared" si="56"/>
        <v>-4.1110845433025619E-3</v>
      </c>
      <c r="N127" s="82">
        <f t="shared" si="57"/>
        <v>-7.0750451902229561E-2</v>
      </c>
    </row>
    <row r="128" spans="1:14" x14ac:dyDescent="0.25">
      <c r="A128" s="237"/>
      <c r="B128" s="68">
        <v>44713</v>
      </c>
      <c r="C128" s="93">
        <f>'DATOS DE INICIO y FACTORES'!H131</f>
        <v>1.4304265894731201</v>
      </c>
      <c r="D128" s="133">
        <f t="shared" si="50"/>
        <v>2.008456659619447E-2</v>
      </c>
      <c r="E128" s="133">
        <f t="shared" si="51"/>
        <v>7.8212290502793366E-2</v>
      </c>
      <c r="F128" s="93">
        <f>'DATOS DE INICIO y FACTORES'!I131</f>
        <v>7.153127154946444E-2</v>
      </c>
      <c r="G128" s="94">
        <f t="shared" si="52"/>
        <v>-5.3058073781527715E-2</v>
      </c>
      <c r="H128" s="94">
        <f t="shared" si="36"/>
        <v>-7.7449639545418031E-2</v>
      </c>
      <c r="I128" s="93">
        <f>'DATOS DE INICIO y FACTORES'!K131</f>
        <v>1.4719218104225564</v>
      </c>
      <c r="J128" s="96">
        <f t="shared" si="53"/>
        <v>1.8642604008457596E-2</v>
      </c>
      <c r="K128" s="96">
        <f t="shared" si="54"/>
        <v>0.44239689634814888</v>
      </c>
      <c r="L128" s="83">
        <f t="shared" si="55"/>
        <v>1.1442703546028226</v>
      </c>
      <c r="M128" s="82">
        <f t="shared" si="56"/>
        <v>1.4150673638468173E-2</v>
      </c>
      <c r="N128" s="82">
        <f t="shared" si="57"/>
        <v>-6.7866426332559598E-2</v>
      </c>
    </row>
    <row r="129" spans="1:14" x14ac:dyDescent="0.25">
      <c r="A129" s="237"/>
      <c r="B129" s="68">
        <v>44743</v>
      </c>
      <c r="C129" s="93">
        <f>'DATOS DE INICIO y FACTORES'!H132</f>
        <v>1.4660019657916226</v>
      </c>
      <c r="D129" s="133">
        <f t="shared" si="50"/>
        <v>2.4870466321243543E-2</v>
      </c>
      <c r="E129" s="133">
        <f t="shared" si="51"/>
        <v>8.9207048458149876E-2</v>
      </c>
      <c r="F129" s="93">
        <f>'DATOS DE INICIO y FACTORES'!I132</f>
        <v>7.1225344754817316E-2</v>
      </c>
      <c r="G129" s="94">
        <f t="shared" si="52"/>
        <v>-4.2768258975457068E-3</v>
      </c>
      <c r="H129" s="94">
        <f t="shared" si="36"/>
        <v>-8.6663327977519369E-2</v>
      </c>
      <c r="I129" s="93">
        <f>'DATOS DE INICIO y FACTORES'!K132</f>
        <v>1.445801169027249</v>
      </c>
      <c r="J129" s="96">
        <f t="shared" si="53"/>
        <v>-1.7745943575500651E-2</v>
      </c>
      <c r="K129" s="96">
        <f t="shared" si="54"/>
        <v>0.41465263157894755</v>
      </c>
      <c r="L129" s="83">
        <f t="shared" si="55"/>
        <v>1.1598239327460749</v>
      </c>
      <c r="M129" s="82">
        <f t="shared" si="56"/>
        <v>1.3592572839703582E-2</v>
      </c>
      <c r="N129" s="82">
        <f t="shared" si="57"/>
        <v>0.10610755976763642</v>
      </c>
    </row>
    <row r="130" spans="1:14" x14ac:dyDescent="0.25">
      <c r="A130" s="237"/>
      <c r="B130" s="68">
        <v>44774</v>
      </c>
      <c r="C130" s="93">
        <f>'DATOS DE INICIO y FACTORES'!H133</f>
        <v>1.479342731911061</v>
      </c>
      <c r="D130" s="133">
        <f t="shared" ref="D130:D133" si="58">(C130-C129)/C129</f>
        <v>9.1001011122346064E-3</v>
      </c>
      <c r="E130" s="133">
        <f t="shared" ref="E130:E133" si="59">(C130-C118)/C118</f>
        <v>9.4298245614035228E-2</v>
      </c>
      <c r="F130" s="93">
        <f>'DATOS DE INICIO y FACTORES'!I133</f>
        <v>7.1412480826011038E-2</v>
      </c>
      <c r="G130" s="94">
        <f t="shared" ref="G130:G133" si="60">(F130-F129)/F129</f>
        <v>2.6273803494796712E-3</v>
      </c>
      <c r="H130" s="94">
        <f t="shared" ref="H130:H133" si="61">(F130-F118)/F118</f>
        <v>-1.5948297139543831E-4</v>
      </c>
      <c r="I130" s="93">
        <f>'DATOS DE INICIO y FACTORES'!K133</f>
        <v>1.4384426357840896</v>
      </c>
      <c r="J130" s="96">
        <f t="shared" ref="J130:J133" si="62">(I130-I129)/I129</f>
        <v>-5.0895886659922153E-3</v>
      </c>
      <c r="K130" s="96">
        <f t="shared" ref="K130:K133" si="63">(I130-I118)/I118</f>
        <v>0.37548349930046881</v>
      </c>
      <c r="L130" s="83">
        <f t="shared" ref="L130:L133" si="64">0.7017*C128+0.1885*F128+0.1098*I129</f>
        <v>1.1759629508795542</v>
      </c>
      <c r="M130" s="82">
        <f t="shared" ref="M130:M133" si="65">(L130-L129)/L129</f>
        <v>1.3915058723842242E-2</v>
      </c>
      <c r="N130" s="82">
        <f t="shared" ref="N130:N133" si="66">(L130-L118)/L118</f>
        <v>0.11175453036503818</v>
      </c>
    </row>
    <row r="131" spans="1:14" x14ac:dyDescent="0.25">
      <c r="A131" s="237"/>
      <c r="B131" s="68">
        <v>44805</v>
      </c>
      <c r="C131" s="93">
        <f>'DATOS DE INICIO y FACTORES'!H134</f>
        <v>1.5104711861897504</v>
      </c>
      <c r="D131" s="133">
        <f t="shared" si="58"/>
        <v>2.1042084168336483E-2</v>
      </c>
      <c r="E131" s="133">
        <f t="shared" si="59"/>
        <v>0.1076086956521739</v>
      </c>
      <c r="F131" s="93">
        <f>'DATOS DE INICIO y FACTORES'!I134</f>
        <v>7.6044776617299095E-2</v>
      </c>
      <c r="G131" s="94">
        <f t="shared" si="60"/>
        <v>6.4866753510134406E-2</v>
      </c>
      <c r="H131" s="94">
        <f t="shared" si="61"/>
        <v>-2.3558787270941801E-2</v>
      </c>
      <c r="I131" s="93">
        <f>'DATOS DE INICIO y FACTORES'!K134</f>
        <v>1.4902535949932334</v>
      </c>
      <c r="J131" s="96">
        <f t="shared" si="62"/>
        <v>3.6018787207945796E-2</v>
      </c>
      <c r="K131" s="96">
        <f t="shared" si="63"/>
        <v>0.41431838601649923</v>
      </c>
      <c r="L131" s="83">
        <f t="shared" si="64"/>
        <v>1.2000605582913575</v>
      </c>
      <c r="M131" s="82">
        <f t="shared" si="65"/>
        <v>2.0491808346325604E-2</v>
      </c>
      <c r="N131" s="82">
        <f t="shared" si="66"/>
        <v>0.11740773331057222</v>
      </c>
    </row>
    <row r="132" spans="1:14" x14ac:dyDescent="0.25">
      <c r="A132" s="237"/>
      <c r="B132" s="68">
        <v>44835</v>
      </c>
      <c r="C132" s="93">
        <f>'DATOS DE INICIO y FACTORES'!H135</f>
        <v>1.5860688608665683</v>
      </c>
      <c r="D132" s="133">
        <f t="shared" si="58"/>
        <v>5.0049067713444653E-2</v>
      </c>
      <c r="E132" s="133">
        <f t="shared" si="59"/>
        <v>0.14930182599355521</v>
      </c>
      <c r="F132" s="93">
        <f>'DATOS DE INICIO y FACTORES'!I135</f>
        <v>8.0787997992816468E-2</v>
      </c>
      <c r="G132" s="94">
        <f t="shared" si="60"/>
        <v>6.2374058896746867E-2</v>
      </c>
      <c r="H132" s="94">
        <f t="shared" si="61"/>
        <v>-2.4137908441060649E-2</v>
      </c>
      <c r="I132" s="93">
        <f>'DATOS DE INICIO y FACTORES'!K135</f>
        <v>1.535394538689572</v>
      </c>
      <c r="J132" s="96">
        <f t="shared" si="62"/>
        <v>3.0290779937050615E-2</v>
      </c>
      <c r="K132" s="96">
        <f t="shared" si="63"/>
        <v>0.43619055286090958</v>
      </c>
      <c r="L132" s="83">
        <f t="shared" si="64"/>
        <v>1.2151458923479517</v>
      </c>
      <c r="M132" s="82">
        <f t="shared" si="65"/>
        <v>1.2570477341637352E-2</v>
      </c>
      <c r="N132" s="82">
        <f t="shared" si="66"/>
        <v>0.1274716907115693</v>
      </c>
    </row>
    <row r="133" spans="1:14" x14ac:dyDescent="0.25">
      <c r="A133" s="237"/>
      <c r="B133" s="68">
        <v>44866</v>
      </c>
      <c r="C133" s="93">
        <f>'DATOS DE INICIO y FACTORES'!H136</f>
        <v>1.6142327004520496</v>
      </c>
      <c r="D133" s="133">
        <f t="shared" si="58"/>
        <v>1.7757009345794505E-2</v>
      </c>
      <c r="E133" s="133">
        <f t="shared" si="59"/>
        <v>0.17096774193548397</v>
      </c>
      <c r="F133" s="93">
        <f>'DATOS DE INICIO y FACTORES'!I136</f>
        <v>8.1894812929833263E-2</v>
      </c>
      <c r="G133" s="94">
        <f t="shared" si="60"/>
        <v>1.370023969544599E-2</v>
      </c>
      <c r="H133" s="94">
        <f t="shared" si="61"/>
        <v>1.5534405058182632E-2</v>
      </c>
      <c r="I133" s="93">
        <f>'DATOS DE INICIO y FACTORES'!K136</f>
        <v>1.4991182607715421</v>
      </c>
      <c r="J133" s="96">
        <f t="shared" si="62"/>
        <v>-2.3626681614349731E-2</v>
      </c>
      <c r="K133" s="96">
        <f t="shared" si="63"/>
        <v>0.33334609128313109</v>
      </c>
      <c r="L133" s="83">
        <f t="shared" si="64"/>
        <v>1.2428183920898237</v>
      </c>
      <c r="M133" s="82">
        <f t="shared" si="65"/>
        <v>2.2772985463006549E-2</v>
      </c>
      <c r="N133" s="82">
        <f t="shared" si="66"/>
        <v>0.14125898934335462</v>
      </c>
    </row>
    <row r="134" spans="1:14" ht="15.75" thickBot="1" x14ac:dyDescent="0.3">
      <c r="A134" s="237"/>
      <c r="B134" s="68">
        <v>44896</v>
      </c>
      <c r="C134" s="145">
        <f>'DATOS DE INICIO y FACTORES'!H137</f>
        <v>1.6572196135035733</v>
      </c>
      <c r="D134" s="146">
        <f t="shared" ref="D134:D136" si="67">(C134-C133)/C133</f>
        <v>2.6629935720844732E-2</v>
      </c>
      <c r="E134" s="146">
        <f t="shared" ref="E134:E136" si="68">(C134-C122)/C122</f>
        <v>0.19828510182207945</v>
      </c>
      <c r="F134" s="145">
        <f>'DATOS DE INICIO y FACTORES'!I137</f>
        <v>9.1399698076290017E-2</v>
      </c>
      <c r="G134" s="147">
        <f t="shared" ref="G134:G136" si="69">(F134-F133)/F133</f>
        <v>0.11606211439301356</v>
      </c>
      <c r="H134" s="147">
        <f t="shared" ref="H134:H136" si="70">(F134-F122)/F122</f>
        <v>3.080753548892283E-2</v>
      </c>
      <c r="I134" s="145">
        <f>'DATOS DE INICIO y FACTORES'!K137</f>
        <v>1.471448454482938</v>
      </c>
      <c r="J134" s="148">
        <f t="shared" ref="J134:J136" si="71">(I134-I133)/I133</f>
        <v>-1.8457387260671081E-2</v>
      </c>
      <c r="K134" s="148">
        <f t="shared" ref="K134:K136" si="72">(I134-I122)/I122</f>
        <v>0.31224671496991285</v>
      </c>
      <c r="L134" s="104">
        <f t="shared" ref="L134:L136" si="73">0.7017*C132+0.1885*F132+0.1098*I133</f>
        <v>1.292776242324432</v>
      </c>
      <c r="M134" s="105">
        <f t="shared" ref="M134:M136" si="74">(L134-L133)/L133</f>
        <v>4.0197224753492092E-2</v>
      </c>
      <c r="N134" s="105">
        <f t="shared" ref="N134:N136" si="75">(L134-L122)/L122</f>
        <v>0.16737435790167365</v>
      </c>
    </row>
    <row r="135" spans="1:14" ht="15" customHeight="1" x14ac:dyDescent="0.25">
      <c r="A135" s="238">
        <v>2023</v>
      </c>
      <c r="B135" s="51">
        <v>44927</v>
      </c>
      <c r="C135" s="141">
        <f>'DATOS DE INICIO y FACTORES'!H138</f>
        <v>1.7135472926745356</v>
      </c>
      <c r="D135" s="142">
        <f t="shared" si="67"/>
        <v>3.3989266547406166E-2</v>
      </c>
      <c r="E135" s="142">
        <f t="shared" si="68"/>
        <v>0.24167561761546727</v>
      </c>
      <c r="F135" s="141">
        <f>'DATOS DE INICIO y FACTORES'!I138</f>
        <v>8.2556840683143215E-2</v>
      </c>
      <c r="G135" s="143">
        <f t="shared" si="69"/>
        <v>-9.6749306390112977E-2</v>
      </c>
      <c r="H135" s="143">
        <f t="shared" si="70"/>
        <v>5.9707779661548006E-2</v>
      </c>
      <c r="I135" s="141">
        <f>'DATOS DE INICIO y FACTORES'!K138</f>
        <v>1.4589905867993438</v>
      </c>
      <c r="J135" s="144">
        <f t="shared" si="71"/>
        <v>-8.4663976136166458E-3</v>
      </c>
      <c r="K135" s="144">
        <f t="shared" si="72"/>
        <v>0.27546836204950714</v>
      </c>
      <c r="L135" s="106">
        <f t="shared" si="73"/>
        <v>1.3097092984467034</v>
      </c>
      <c r="M135" s="107">
        <f t="shared" si="74"/>
        <v>1.3098211096318927E-2</v>
      </c>
      <c r="N135" s="107">
        <f t="shared" si="75"/>
        <v>0.18456307919462328</v>
      </c>
    </row>
    <row r="136" spans="1:14" x14ac:dyDescent="0.25">
      <c r="A136" s="238"/>
      <c r="B136" s="52">
        <v>44959</v>
      </c>
      <c r="C136" s="93">
        <f>'DATOS DE INICIO y FACTORES'!H139</f>
        <v>1.7535695910328506</v>
      </c>
      <c r="D136" s="133">
        <f t="shared" si="67"/>
        <v>2.3356401384082851E-2</v>
      </c>
      <c r="E136" s="133">
        <f t="shared" si="68"/>
        <v>0.26795284030010719</v>
      </c>
      <c r="F136" s="93">
        <f>'DATOS DE INICIO y FACTORES'!I139</f>
        <v>7.6371586712644657E-2</v>
      </c>
      <c r="G136" s="94">
        <f t="shared" si="69"/>
        <v>-7.4921156373193049E-2</v>
      </c>
      <c r="H136" s="94">
        <f t="shared" si="70"/>
        <v>9.073252538862429E-3</v>
      </c>
      <c r="I136" s="93">
        <f>'DATOS DE INICIO y FACTORES'!K139</f>
        <v>1.4540848979705709</v>
      </c>
      <c r="J136" s="96">
        <f t="shared" si="71"/>
        <v>-3.3623855240455577E-3</v>
      </c>
      <c r="K136" s="96">
        <f t="shared" si="72"/>
        <v>0.22976280377403091</v>
      </c>
      <c r="L136" s="83">
        <f t="shared" si="73"/>
        <v>1.3402970123134059</v>
      </c>
      <c r="M136" s="82">
        <f t="shared" si="74"/>
        <v>2.3354582503903081E-2</v>
      </c>
      <c r="N136" s="82">
        <f t="shared" si="75"/>
        <v>0.20448133231350596</v>
      </c>
    </row>
    <row r="137" spans="1:14" x14ac:dyDescent="0.25">
      <c r="A137" s="238"/>
      <c r="B137" s="52">
        <v>44991</v>
      </c>
      <c r="C137" s="93">
        <f>'DATOS DE INICIO y FACTORES'!H140</f>
        <v>1.7802511232717277</v>
      </c>
      <c r="D137" s="133">
        <f t="shared" ref="D137:D138" si="76">(C137-C136)/C136</f>
        <v>1.5215553677092311E-2</v>
      </c>
      <c r="E137" s="133">
        <f t="shared" ref="E137:E138" si="77">(C137-C125)/C125</f>
        <v>0.29557713052858703</v>
      </c>
      <c r="F137" s="93">
        <f>'DATOS DE INICIO y FACTORES'!I140</f>
        <v>8.4009992957717064E-2</v>
      </c>
      <c r="G137" s="94">
        <f t="shared" ref="G137:G138" si="78">(F137-F136)/F136</f>
        <v>0.10001633557533164</v>
      </c>
      <c r="H137" s="94">
        <f t="shared" ref="H137:H138" si="79">(F137-F125)/F125</f>
        <v>-2.4940112880531114E-2</v>
      </c>
      <c r="I137" s="93">
        <f>'DATOS DE INICIO y FACTORES'!K140</f>
        <v>1.4137162427927492</v>
      </c>
      <c r="J137" s="96">
        <f t="shared" ref="J137:J138" si="80">(I137-I136)/I136</f>
        <v>-2.7762240866515589E-2</v>
      </c>
      <c r="K137" s="96">
        <f t="shared" ref="K137:K138" si="81">(I137-I125)/I125</f>
        <v>4.7061748226340128E-2</v>
      </c>
      <c r="L137" s="83">
        <f t="shared" ref="L137" si="82">0.7017*C135+0.1885*F135+0.1098*I136</f>
        <v>1.3776166215356629</v>
      </c>
      <c r="M137" s="82">
        <f t="shared" ref="M137:M138" si="83">(L137-L136)/L136</f>
        <v>2.7844282930872044E-2</v>
      </c>
      <c r="N137" s="82">
        <f t="shared" ref="N137:N138" si="84">(L137-L125)/L125</f>
        <v>0.23788468667679311</v>
      </c>
    </row>
    <row r="138" spans="1:14" x14ac:dyDescent="0.25">
      <c r="A138" s="238"/>
      <c r="B138" s="52">
        <v>45023</v>
      </c>
      <c r="C138" s="93">
        <f>'DATOS DE INICIO y FACTORES'!H141</f>
        <v>1.7950741967377704</v>
      </c>
      <c r="D138" s="133">
        <f t="shared" si="76"/>
        <v>8.326394671107365E-3</v>
      </c>
      <c r="E138" s="133">
        <f t="shared" si="77"/>
        <v>0.29796355841371935</v>
      </c>
      <c r="F138" s="93">
        <f>'DATOS DE INICIO y FACTORES'!I141</f>
        <v>7.8919620609550475E-2</v>
      </c>
      <c r="G138" s="94">
        <f t="shared" si="78"/>
        <v>-6.0592462502985993E-2</v>
      </c>
      <c r="H138" s="94">
        <f t="shared" si="79"/>
        <v>-1.904341318374568E-2</v>
      </c>
      <c r="I138" s="93">
        <f>'DATOS DE INICIO y FACTORES'!K141</f>
        <v>1.3900957814057899</v>
      </c>
      <c r="J138" s="96">
        <f t="shared" si="80"/>
        <v>-1.670806394662188E-2</v>
      </c>
      <c r="K138" s="96">
        <f t="shared" si="81"/>
        <v>3.2291566804077583E-2</v>
      </c>
      <c r="L138" s="83">
        <f>0.7017*C136+0.1885*F136+0.1098*I137</f>
        <v>1.4001018695817287</v>
      </c>
      <c r="M138" s="82">
        <f t="shared" si="83"/>
        <v>1.6321847235699669E-2</v>
      </c>
      <c r="N138" s="82">
        <f t="shared" si="84"/>
        <v>0.23578913057339912</v>
      </c>
    </row>
    <row r="139" spans="1:14" x14ac:dyDescent="0.25">
      <c r="A139" s="238"/>
      <c r="B139" s="52">
        <v>45055</v>
      </c>
      <c r="C139" s="93">
        <f>'DATOS DE INICIO y FACTORES'!H142</f>
        <v>1.8143441922436256</v>
      </c>
      <c r="D139" s="133">
        <f t="shared" ref="D139:D142" si="85">(C139-C138)/C138</f>
        <v>1.0734929810074198E-2</v>
      </c>
      <c r="E139" s="133">
        <f t="shared" ref="E139:E142" si="86">(C139-C127)/C127</f>
        <v>0.2938689217758983</v>
      </c>
      <c r="F139" s="93">
        <f>'DATOS DE INICIO y FACTORES'!I142</f>
        <v>7.9524693906410163E-2</v>
      </c>
      <c r="G139" s="94">
        <f t="shared" ref="G139:G142" si="87">(F139-F138)/F138</f>
        <v>7.6669564828909503E-3</v>
      </c>
      <c r="H139" s="94">
        <f t="shared" ref="H139:H142" si="88">(F139-F127)/F127</f>
        <v>5.2760075397181465E-2</v>
      </c>
      <c r="I139" s="93">
        <f>'DATOS DE INICIO y FACTORES'!K142</f>
        <v>1.3649347615971632</v>
      </c>
      <c r="J139" s="96">
        <f t="shared" ref="J139:J142" si="89">(I139-I138)/I138</f>
        <v>-1.8100205860046306E-2</v>
      </c>
      <c r="K139" s="96">
        <f t="shared" ref="K139:K142" si="90">(I139-I127)/I127</f>
        <v>-5.5397718812353343E-2</v>
      </c>
      <c r="L139" s="83">
        <f t="shared" ref="L139:L142" si="91">0.7017*C137+0.1885*F137+0.1098*I138</f>
        <v>1.4176706136706567</v>
      </c>
      <c r="M139" s="82">
        <f t="shared" ref="M139:M142" si="92">(L139-L138)/L138</f>
        <v>1.2548189864339374E-2</v>
      </c>
      <c r="N139" s="82">
        <f t="shared" ref="N139:N142" si="93">(L139-L127)/L127</f>
        <v>0.25646146653042956</v>
      </c>
    </row>
    <row r="140" spans="1:14" x14ac:dyDescent="0.25">
      <c r="A140" s="238"/>
      <c r="B140" s="52">
        <v>45087</v>
      </c>
      <c r="C140" s="93">
        <f>'DATOS DE INICIO y FACTORES'!H143</f>
        <v>1.82620265101646</v>
      </c>
      <c r="D140" s="133">
        <f t="shared" si="85"/>
        <v>6.5359477124183876E-3</v>
      </c>
      <c r="E140" s="133">
        <f t="shared" si="86"/>
        <v>0.27668393782383416</v>
      </c>
      <c r="F140" s="93">
        <f>'DATOS DE INICIO y FACTORES'!I143</f>
        <v>7.6307851963759832E-2</v>
      </c>
      <c r="G140" s="94">
        <f t="shared" si="87"/>
        <v>-4.0450856012550267E-2</v>
      </c>
      <c r="H140" s="94">
        <f t="shared" si="88"/>
        <v>6.6776114988985613E-2</v>
      </c>
      <c r="I140" s="93">
        <f>'DATOS DE INICIO y FACTORES'!K143</f>
        <v>1.3425450256532119</v>
      </c>
      <c r="J140" s="96">
        <f t="shared" si="89"/>
        <v>-1.6403520940262543E-2</v>
      </c>
      <c r="K140" s="96">
        <f t="shared" si="90"/>
        <v>-8.7896506358719775E-2</v>
      </c>
      <c r="L140" s="83">
        <f t="shared" si="91"/>
        <v>1.4243497491591621</v>
      </c>
      <c r="M140" s="82">
        <f t="shared" si="92"/>
        <v>4.7113450925047214E-3</v>
      </c>
      <c r="N140" s="82">
        <f t="shared" si="93"/>
        <v>0.24476680133302536</v>
      </c>
    </row>
    <row r="141" spans="1:14" x14ac:dyDescent="0.25">
      <c r="A141" s="238"/>
      <c r="B141" s="52">
        <v>45119</v>
      </c>
      <c r="C141" s="93">
        <f>'DATOS DE INICIO y FACTORES'!H144</f>
        <v>1.8558487979485454</v>
      </c>
      <c r="D141" s="133">
        <f t="shared" si="85"/>
        <v>1.6233766233766267E-2</v>
      </c>
      <c r="E141" s="133">
        <f t="shared" si="86"/>
        <v>0.26592517694641049</v>
      </c>
      <c r="F141" s="93">
        <f>'DATOS DE INICIO y FACTORES'!I144</f>
        <v>7.4409912505479153E-2</v>
      </c>
      <c r="G141" s="94">
        <f t="shared" si="87"/>
        <v>-2.4872138442345999E-2</v>
      </c>
      <c r="H141" s="94">
        <f t="shared" si="88"/>
        <v>4.4711159512449389E-2</v>
      </c>
      <c r="I141" s="93">
        <f>'DATOS DE INICIO y FACTORES'!K144</f>
        <v>1.3004952396837755</v>
      </c>
      <c r="J141" s="96">
        <f t="shared" si="89"/>
        <v>-3.1320950259360734E-2</v>
      </c>
      <c r="K141" s="96">
        <f t="shared" si="90"/>
        <v>-0.10050201400877062</v>
      </c>
      <c r="L141" s="83">
        <f t="shared" si="91"/>
        <v>1.4355271683154329</v>
      </c>
      <c r="M141" s="82">
        <f t="shared" si="92"/>
        <v>7.8473838064486434E-3</v>
      </c>
      <c r="N141" s="82">
        <f t="shared" si="93"/>
        <v>0.23771128339849401</v>
      </c>
    </row>
    <row r="142" spans="1:14" x14ac:dyDescent="0.25">
      <c r="A142" s="238"/>
      <c r="B142" s="52">
        <v>45151</v>
      </c>
      <c r="C142" s="93">
        <f>'DATOS DE INICIO y FACTORES'!H145</f>
        <v>1.8602957199883583</v>
      </c>
      <c r="D142" s="133">
        <f t="shared" si="85"/>
        <v>2.3961661341853503E-3</v>
      </c>
      <c r="E142" s="133">
        <f t="shared" si="86"/>
        <v>0.25751503006012022</v>
      </c>
      <c r="F142" s="93">
        <f>'DATOS DE INICIO y FACTORES'!I145</f>
        <v>7.5076822069342006E-2</v>
      </c>
      <c r="G142" s="94">
        <f t="shared" si="87"/>
        <v>8.9626441075810262E-3</v>
      </c>
      <c r="H142" s="94">
        <f t="shared" si="88"/>
        <v>5.1312336456406663E-2</v>
      </c>
      <c r="I142" s="93">
        <f>'DATOS DE INICIO y FACTORES'!K145</f>
        <v>1.2825507463364227</v>
      </c>
      <c r="J142" s="96">
        <f t="shared" si="89"/>
        <v>-1.3798199947057121E-2</v>
      </c>
      <c r="K142" s="96">
        <f t="shared" si="90"/>
        <v>-0.10837546494350869</v>
      </c>
      <c r="L142" s="83">
        <f t="shared" si="91"/>
        <v>1.4386248076306973</v>
      </c>
      <c r="M142" s="82">
        <f t="shared" si="92"/>
        <v>2.1578409546225718E-3</v>
      </c>
      <c r="N142" s="82">
        <f t="shared" si="93"/>
        <v>0.22335895578571321</v>
      </c>
    </row>
    <row r="143" spans="1:14" x14ac:dyDescent="0.25">
      <c r="A143" s="238"/>
      <c r="B143" s="52">
        <v>45183</v>
      </c>
      <c r="C143" s="93">
        <f>'DATOS DE INICIO y FACTORES'!H146</f>
        <v>1.8677072567213795</v>
      </c>
      <c r="D143" s="133">
        <f t="shared" ref="D143:D145" si="94">(C143-C142)/C142</f>
        <v>3.9840637450198387E-3</v>
      </c>
      <c r="E143" s="133">
        <f t="shared" ref="E143:E145" si="95">(C143-C131)/C131</f>
        <v>0.23650637880274791</v>
      </c>
      <c r="F143" s="93">
        <f>'DATOS DE INICIO y FACTORES'!I146</f>
        <v>8.1524337751209167E-2</v>
      </c>
      <c r="G143" s="94">
        <f t="shared" ref="G143:G145" si="96">(F143-F142)/F142</f>
        <v>8.5878910483346574E-2</v>
      </c>
      <c r="H143" s="94">
        <f t="shared" ref="H143:H145" si="97">(F143-F131)/F131</f>
        <v>7.205703504773725E-2</v>
      </c>
      <c r="I143" s="93">
        <f>'DATOS DE INICIO y FACTORES'!K146</f>
        <v>1.2690995483855996</v>
      </c>
      <c r="J143" s="96">
        <f t="shared" ref="J143:J145" si="98">(I143-I142)/I142</f>
        <v>-1.0487848523145155E-2</v>
      </c>
      <c r="K143" s="96">
        <f t="shared" ref="K143:K145" si="99">(I143-I131)/I131</f>
        <v>-0.14840027720828144</v>
      </c>
      <c r="L143" s="83">
        <f t="shared" ref="L143:L145" si="100">0.7017*C141+0.1885*F141+0.1098*I142</f>
        <v>1.4570994419755161</v>
      </c>
      <c r="M143" s="82">
        <f t="shared" ref="M143:M145" si="101">(L143-L142)/L142</f>
        <v>1.2841871102754757E-2</v>
      </c>
      <c r="N143" s="82">
        <f t="shared" ref="N143:N145" si="102">(L143-L131)/L131</f>
        <v>0.21418826067421945</v>
      </c>
    </row>
    <row r="144" spans="1:14" x14ac:dyDescent="0.25">
      <c r="A144" s="238"/>
      <c r="B144" s="52">
        <v>45215</v>
      </c>
      <c r="C144" s="93">
        <f>'DATOS DE INICIO y FACTORES'!H147</f>
        <v>1.854366490601941</v>
      </c>
      <c r="D144" s="133">
        <f t="shared" si="94"/>
        <v>-7.1428571428571635E-3</v>
      </c>
      <c r="E144" s="133">
        <f t="shared" si="95"/>
        <v>0.16915887850467287</v>
      </c>
      <c r="F144" s="93">
        <f>'DATOS DE INICIO y FACTORES'!I147</f>
        <v>8.1288654786184036E-2</v>
      </c>
      <c r="G144" s="94">
        <f t="shared" si="96"/>
        <v>-2.8909522177827758E-3</v>
      </c>
      <c r="H144" s="94">
        <f t="shared" si="97"/>
        <v>6.1971679680945394E-3</v>
      </c>
      <c r="I144" s="93">
        <f>'DATOS DE INICIO y FACTORES'!K147</f>
        <v>1.2558455820762833</v>
      </c>
      <c r="J144" s="96">
        <f t="shared" si="98"/>
        <v>-1.0443598633516536E-2</v>
      </c>
      <c r="K144" s="96">
        <f t="shared" si="99"/>
        <v>-0.18206978699551588</v>
      </c>
      <c r="L144" s="83">
        <f t="shared" si="100"/>
        <v>1.458868618088641</v>
      </c>
      <c r="M144" s="82">
        <f t="shared" si="101"/>
        <v>1.2141766458480393E-3</v>
      </c>
      <c r="N144" s="82">
        <f t="shared" si="102"/>
        <v>0.20057075226560564</v>
      </c>
    </row>
    <row r="145" spans="1:15" x14ac:dyDescent="0.25">
      <c r="A145" s="238"/>
      <c r="B145" s="52">
        <v>45247</v>
      </c>
      <c r="C145" s="93">
        <f>'DATOS DE INICIO y FACTORES'!H148</f>
        <v>1.864742642028171</v>
      </c>
      <c r="D145" s="133">
        <f t="shared" si="94"/>
        <v>5.5955235811351216E-3</v>
      </c>
      <c r="E145" s="133">
        <f t="shared" si="95"/>
        <v>0.15518824609733689</v>
      </c>
      <c r="F145" s="93">
        <f>'DATOS DE INICIO y FACTORES'!I148</f>
        <v>7.8971150832053083E-2</v>
      </c>
      <c r="G145" s="94">
        <f t="shared" si="96"/>
        <v>-2.8509562130493521E-2</v>
      </c>
      <c r="H145" s="94">
        <f t="shared" si="97"/>
        <v>-3.5700210955792129E-2</v>
      </c>
      <c r="I145" s="93">
        <f>'DATOS DE INICIO y FACTORES'!K148</f>
        <v>1.2258886059521594</v>
      </c>
      <c r="J145" s="96">
        <f t="shared" si="98"/>
        <v>-2.3854028354820603E-2</v>
      </c>
      <c r="K145" s="96">
        <f t="shared" si="99"/>
        <v>-0.18226024054884182</v>
      </c>
      <c r="L145" s="83">
        <f t="shared" si="100"/>
        <v>1.4638293646194709</v>
      </c>
      <c r="M145" s="82">
        <f t="shared" si="101"/>
        <v>3.4004066365683388E-3</v>
      </c>
      <c r="N145" s="82">
        <f t="shared" si="102"/>
        <v>0.17783046496279548</v>
      </c>
    </row>
    <row r="146" spans="1:15" ht="15.75" thickBot="1" x14ac:dyDescent="0.3">
      <c r="A146" s="238"/>
      <c r="B146" s="52">
        <v>45279</v>
      </c>
      <c r="C146" s="145">
        <f>'DATOS DE INICIO y FACTORES'!H149</f>
        <v>1.8217557289766471</v>
      </c>
      <c r="D146" s="146">
        <f t="shared" ref="D146:D149" si="103">(C146-C145)/C145</f>
        <v>-2.3052464228934869E-2</v>
      </c>
      <c r="E146" s="146">
        <f t="shared" ref="E146:E149" si="104">(C146-C134)/C134</f>
        <v>9.9284436493738748E-2</v>
      </c>
      <c r="F146" s="145">
        <f>'DATOS DE INICIO y FACTORES'!I149</f>
        <v>9.0707294612873232E-2</v>
      </c>
      <c r="G146" s="147">
        <f t="shared" ref="G146:G149" si="105">(F146-F145)/F145</f>
        <v>0.14861305245227149</v>
      </c>
      <c r="H146" s="147">
        <f t="shared" ref="H146:H149" si="106">(F146-F134)/F134</f>
        <v>-7.5755552588242254E-3</v>
      </c>
      <c r="I146" s="145">
        <f>'DATOS DE INICIO y FACTORES'!K149</f>
        <v>1.2114039141998358</v>
      </c>
      <c r="J146" s="148">
        <f t="shared" ref="J146:J149" si="107">(I146-I145)/I145</f>
        <v>-1.1815667167469256E-2</v>
      </c>
      <c r="K146" s="148">
        <f t="shared" ref="K146:K149" si="108">(I146-I134)/I134</f>
        <v>-0.17672691115400366</v>
      </c>
      <c r="L146" s="104">
        <f t="shared" ref="L146:L149" si="109">0.7017*C144+0.1885*F144+0.1098*I145</f>
        <v>1.4511344468161249</v>
      </c>
      <c r="M146" s="105">
        <f t="shared" ref="M146:M149" si="110">(L146-L145)/L145</f>
        <v>-8.6724027473284605E-3</v>
      </c>
      <c r="N146" s="105">
        <f t="shared" ref="N146:N149" si="111">(L146-L134)/L134</f>
        <v>0.12249467410304692</v>
      </c>
    </row>
    <row r="147" spans="1:15" ht="12.75" customHeight="1" x14ac:dyDescent="0.25">
      <c r="A147" s="237">
        <v>2024</v>
      </c>
      <c r="B147" s="68">
        <v>45292</v>
      </c>
      <c r="C147" s="93">
        <f>'DATOS DE INICIO y FACTORES'!H150</f>
        <v>1.744675746953225</v>
      </c>
      <c r="D147" s="133">
        <f t="shared" si="103"/>
        <v>-4.2310821806346641E-2</v>
      </c>
      <c r="E147" s="133">
        <f t="shared" si="104"/>
        <v>1.8166089965397758E-2</v>
      </c>
      <c r="F147" s="93">
        <f>'DATOS DE INICIO y FACTORES'!I150</f>
        <v>7.7317573113113783E-2</v>
      </c>
      <c r="G147" s="94">
        <f t="shared" si="105"/>
        <v>-0.14761460538433005</v>
      </c>
      <c r="H147" s="94">
        <f t="shared" si="106"/>
        <v>-6.3462549277266703E-2</v>
      </c>
      <c r="I147" s="93">
        <f>'DATOS DE INICIO y FACTORES'!K150</f>
        <v>1.1971429907098772</v>
      </c>
      <c r="J147" s="96">
        <f t="shared" si="107"/>
        <v>-1.1772228340023469E-2</v>
      </c>
      <c r="K147" s="96">
        <f t="shared" si="108"/>
        <v>-0.17947175153740641</v>
      </c>
      <c r="L147" s="83">
        <f t="shared" si="109"/>
        <v>1.4563881236221514</v>
      </c>
      <c r="M147" s="82">
        <f t="shared" si="110"/>
        <v>3.6203928709385865E-3</v>
      </c>
      <c r="N147" s="82">
        <f t="shared" si="111"/>
        <v>0.11199342124959108</v>
      </c>
    </row>
    <row r="148" spans="1:15" x14ac:dyDescent="0.25">
      <c r="A148" s="237"/>
      <c r="B148" s="68">
        <v>45323</v>
      </c>
      <c r="C148" s="93">
        <f>'DATOS DE INICIO y FACTORES'!H151</f>
        <v>1.7046534485949099</v>
      </c>
      <c r="D148" s="133">
        <f t="shared" si="103"/>
        <v>-2.2939677145284561E-2</v>
      </c>
      <c r="E148" s="133">
        <f t="shared" si="104"/>
        <v>-2.7895181741335501E-2</v>
      </c>
      <c r="F148" s="93">
        <f>'DATOS DE INICIO y FACTORES'!I151</f>
        <v>7.8844766181072973E-2</v>
      </c>
      <c r="G148" s="94">
        <f t="shared" si="105"/>
        <v>1.9752211644368901E-2</v>
      </c>
      <c r="H148" s="94">
        <f t="shared" si="106"/>
        <v>3.2383502489399474E-2</v>
      </c>
      <c r="I148" s="93">
        <f>'DATOS DE INICIO y FACTORES'!K151</f>
        <v>1.1796675500663278</v>
      </c>
      <c r="J148" s="96">
        <f t="shared" si="107"/>
        <v>-1.4597621820587043E-2</v>
      </c>
      <c r="K148" s="96">
        <f t="shared" si="108"/>
        <v>-0.18872168212959256</v>
      </c>
      <c r="L148" s="83">
        <f t="shared" si="109"/>
        <v>1.4268706204373844</v>
      </c>
      <c r="M148" s="82">
        <f t="shared" si="110"/>
        <v>-2.0267607724893166E-2</v>
      </c>
      <c r="N148" s="82">
        <f t="shared" si="111"/>
        <v>6.459285317255839E-2</v>
      </c>
    </row>
    <row r="149" spans="1:15" x14ac:dyDescent="0.25">
      <c r="A149" s="237"/>
      <c r="B149" s="68">
        <v>45352</v>
      </c>
      <c r="C149" s="93">
        <f>'DATOS DE INICIO y FACTORES'!H152</f>
        <v>1.6661134575831988</v>
      </c>
      <c r="D149" s="133">
        <f t="shared" si="103"/>
        <v>-2.2608695652173921E-2</v>
      </c>
      <c r="E149" s="133">
        <f t="shared" si="104"/>
        <v>-6.4113238967527145E-2</v>
      </c>
      <c r="F149" s="93">
        <f>'DATOS DE INICIO y FACTORES'!I152</f>
        <v>8.6787200738910844E-2</v>
      </c>
      <c r="G149" s="94">
        <f t="shared" si="105"/>
        <v>0.10073508924609491</v>
      </c>
      <c r="H149" s="94">
        <f t="shared" si="106"/>
        <v>3.3058064682752353E-2</v>
      </c>
      <c r="I149" s="93">
        <f>'DATOS DE INICIO y FACTORES'!K152</f>
        <v>1.1520407761358709</v>
      </c>
      <c r="J149" s="96">
        <f t="shared" si="107"/>
        <v>-2.3419118317617234E-2</v>
      </c>
      <c r="K149" s="96">
        <f t="shared" si="108"/>
        <v>-0.18509758799965911</v>
      </c>
      <c r="L149" s="83">
        <f t="shared" si="109"/>
        <v>1.3683408311661829</v>
      </c>
      <c r="M149" s="82">
        <f t="shared" si="110"/>
        <v>-4.101968912448431E-2</v>
      </c>
      <c r="N149" s="82">
        <f t="shared" si="111"/>
        <v>-6.7332160664119005E-3</v>
      </c>
    </row>
    <row r="150" spans="1:15" x14ac:dyDescent="0.25">
      <c r="A150" s="237"/>
      <c r="B150" s="68">
        <v>45383</v>
      </c>
      <c r="C150" s="93">
        <f>'DATOS DE INICIO y FACTORES'!H153</f>
        <v>1.6038565490258194</v>
      </c>
      <c r="D150" s="133">
        <f t="shared" ref="D150:D152" si="112">(C150-C149)/C149</f>
        <v>-3.7366548042704686E-2</v>
      </c>
      <c r="E150" s="133">
        <f t="shared" ref="E150:E152" si="113">(C150-C138)/C138</f>
        <v>-0.1065235342691991</v>
      </c>
      <c r="F150" s="93">
        <f>'DATOS DE INICIO y FACTORES'!I153</f>
        <v>8.6830323398794623E-2</v>
      </c>
      <c r="G150" s="94">
        <f t="shared" ref="G150:G152" si="114">(F150-F149)/F149</f>
        <v>4.9687810548825807E-4</v>
      </c>
      <c r="H150" s="94">
        <f t="shared" ref="H150:H152" si="115">(F150-F138)/F138</f>
        <v>0.10023746602105221</v>
      </c>
      <c r="I150" s="93">
        <f>'DATOS DE INICIO y FACTORES'!K153</f>
        <v>1.1476299594257904</v>
      </c>
      <c r="J150" s="96">
        <f t="shared" ref="J150:J152" si="116">(I150-I149)/I149</f>
        <v>-3.8286984292995804E-3</v>
      </c>
      <c r="K150" s="96">
        <f t="shared" ref="K150:K152" si="117">(I150-I138)/I138</f>
        <v>-0.17442382404383408</v>
      </c>
      <c r="L150" s="83">
        <f t="shared" ref="L150:L152" si="118">0.7017*C148+0.1885*F148+0.1098*I149</f>
        <v>1.3375116405238989</v>
      </c>
      <c r="M150" s="82">
        <f t="shared" ref="M150:M152" si="119">(L150-L149)/L149</f>
        <v>-2.2530344735828319E-2</v>
      </c>
      <c r="N150" s="82">
        <f t="shared" ref="N150:N152" si="120">(L150-L138)/L138</f>
        <v>-4.4704053624703866E-2</v>
      </c>
    </row>
    <row r="151" spans="1:15" x14ac:dyDescent="0.25">
      <c r="A151" s="237"/>
      <c r="B151" s="68">
        <v>45413</v>
      </c>
      <c r="C151" s="93">
        <f>'DATOS DE INICIO y FACTORES'!H154</f>
        <v>1.5905157829063812</v>
      </c>
      <c r="D151" s="133">
        <f t="shared" si="112"/>
        <v>-8.3179297597041381E-3</v>
      </c>
      <c r="E151" s="133">
        <f t="shared" si="113"/>
        <v>-0.12336601307189531</v>
      </c>
      <c r="F151" s="93">
        <f>'DATOS DE INICIO y FACTORES'!I154</f>
        <v>8.730033327035798E-2</v>
      </c>
      <c r="G151" s="94">
        <f t="shared" si="114"/>
        <v>5.4129692619557983E-3</v>
      </c>
      <c r="H151" s="94">
        <f t="shared" si="115"/>
        <v>9.7776413614350979E-2</v>
      </c>
      <c r="I151" s="93">
        <f>'DATOS DE INICIO y FACTORES'!K154</f>
        <v>1.1356325379743708</v>
      </c>
      <c r="J151" s="96">
        <f t="shared" si="116"/>
        <v>-1.0454085267539036E-2</v>
      </c>
      <c r="K151" s="96">
        <f t="shared" si="117"/>
        <v>-0.16799500611624615</v>
      </c>
      <c r="L151" s="83">
        <f t="shared" si="118"/>
        <v>1.3114809700703671</v>
      </c>
      <c r="M151" s="82">
        <f t="shared" si="119"/>
        <v>-1.9462014134946647E-2</v>
      </c>
      <c r="N151" s="82">
        <f t="shared" si="120"/>
        <v>-7.4904313157300742E-2</v>
      </c>
    </row>
    <row r="152" spans="1:15" x14ac:dyDescent="0.25">
      <c r="A152" s="237"/>
      <c r="B152" s="68">
        <v>45444</v>
      </c>
      <c r="C152" s="93">
        <f>'DATOS DE INICIO y FACTORES'!H155</f>
        <v>1.5786573241335471</v>
      </c>
      <c r="D152" s="133">
        <f t="shared" si="112"/>
        <v>-7.4557315936625871E-3</v>
      </c>
      <c r="E152" s="133">
        <f t="shared" si="113"/>
        <v>-0.13555194805194798</v>
      </c>
      <c r="F152" s="93">
        <f>'DATOS DE INICIO y FACTORES'!I155</f>
        <v>7.8017841715754641E-2</v>
      </c>
      <c r="G152" s="94">
        <f t="shared" si="114"/>
        <v>-0.10632824878063923</v>
      </c>
      <c r="H152" s="94">
        <f t="shared" si="115"/>
        <v>2.2409093009287145E-2</v>
      </c>
      <c r="I152" s="93">
        <f>'DATOS DE INICIO y FACTORES'!K155</f>
        <v>1.1099443717784419</v>
      </c>
      <c r="J152" s="96">
        <f t="shared" si="116"/>
        <v>-2.2620139294132032E-2</v>
      </c>
      <c r="K152" s="96">
        <f t="shared" si="117"/>
        <v>-0.17325352180393261</v>
      </c>
      <c r="L152" s="83">
        <f t="shared" si="118"/>
        <v>1.2664861090816761</v>
      </c>
      <c r="M152" s="82">
        <f t="shared" si="119"/>
        <v>-3.4308436047132886E-2</v>
      </c>
      <c r="N152" s="82">
        <f t="shared" si="120"/>
        <v>-0.11083207630055596</v>
      </c>
      <c r="O152" s="68">
        <v>45444</v>
      </c>
    </row>
    <row r="153" spans="1:15" x14ac:dyDescent="0.25">
      <c r="A153" s="237"/>
      <c r="B153" s="68">
        <v>45474</v>
      </c>
      <c r="C153" s="93">
        <f>'DATOS DE INICIO y FACTORES'!H156</f>
        <v>1.5771750167869427</v>
      </c>
      <c r="D153" s="133">
        <f t="shared" ref="D153:D155" si="121">(C153-C152)/C152</f>
        <v>-9.3896713615029988E-4</v>
      </c>
      <c r="E153" s="133">
        <f t="shared" ref="E153:E155" si="122">(C153-C141)/C141</f>
        <v>-0.15015974440894569</v>
      </c>
      <c r="F153" s="93">
        <f>'DATOS DE INICIO y FACTORES'!I156</f>
        <v>7.7254923211018484E-2</v>
      </c>
      <c r="G153" s="94">
        <f t="shared" ref="G153" si="123">(F153-F152)/F152</f>
        <v>-9.7787696757329796E-3</v>
      </c>
      <c r="H153" s="94">
        <f t="shared" ref="H153" si="124">(F153-F141)/F141</f>
        <v>3.8234297148647213E-2</v>
      </c>
      <c r="I153" s="93">
        <f>'DATOS DE INICIO y FACTORES'!K156</f>
        <v>1.0244390761400959</v>
      </c>
      <c r="J153" s="96">
        <f t="shared" ref="J153:J155" si="125">(I153-I152)/I152</f>
        <v>-7.7035658554079178E-2</v>
      </c>
      <c r="K153" s="96">
        <f t="shared" ref="K153:K155" si="126">(I153-I141)/I141</f>
        <v>-0.21227003000088224</v>
      </c>
      <c r="L153" s="83">
        <f t="shared" ref="L153:L155" si="127">0.7017*C151+0.1885*F151+0.1098*I152</f>
        <v>1.2543929297081431</v>
      </c>
      <c r="M153" s="82">
        <f t="shared" ref="M153:M155" si="128">(L153-L152)/L152</f>
        <v>-9.5486079845769189E-3</v>
      </c>
      <c r="N153" s="82">
        <f t="shared" ref="N153:N155" si="129">(L153-L141)/L141</f>
        <v>-0.12617959632198938</v>
      </c>
      <c r="O153" s="68">
        <v>45474</v>
      </c>
    </row>
    <row r="154" spans="1:15" x14ac:dyDescent="0.25">
      <c r="A154" s="237"/>
      <c r="B154" s="68">
        <v>45505</v>
      </c>
      <c r="C154" s="93">
        <f>'DATOS DE INICIO y FACTORES'!H157</f>
        <v>1.5816219388267556</v>
      </c>
      <c r="D154" s="133">
        <f t="shared" ref="D154:D170" si="130">(C154-C153)/C153</f>
        <v>2.819548872180506E-3</v>
      </c>
      <c r="E154" s="133">
        <f t="shared" ref="E154:E170" si="131">(C154-C142)/C142</f>
        <v>-0.14980079681274902</v>
      </c>
      <c r="F154" s="93">
        <f>'DATOS DE INICIO y FACTORES'!I157</f>
        <v>7.8272238287899143E-2</v>
      </c>
      <c r="G154" s="94">
        <f t="shared" ref="G154:G158" si="132">(F154-F153)/F153</f>
        <v>1.3168287982138137E-2</v>
      </c>
      <c r="H154" s="94">
        <f t="shared" ref="H154:H158" si="133">(F154-F142)/F142</f>
        <v>4.2561953616068168E-2</v>
      </c>
      <c r="I154" s="93">
        <f>'DATOS DE INICIO y FACTORES'!K157</f>
        <v>0.99860890316228157</v>
      </c>
      <c r="J154" s="96">
        <f t="shared" ref="J154:J170" si="134">(I154-I153)/I153</f>
        <v>-2.5213966920451539E-2</v>
      </c>
      <c r="K154" s="96">
        <f t="shared" ref="K154:K170" si="135">(I154-I142)/I142</f>
        <v>-0.22138838871305064</v>
      </c>
      <c r="L154" s="83">
        <f t="shared" ref="L154:L158" si="136">0.7017*C152+0.1885*F152+0.1098*I153</f>
        <v>1.2349336180681121</v>
      </c>
      <c r="M154" s="82">
        <f t="shared" ref="M154:M170" si="137">(L154-L153)/L153</f>
        <v>-1.5512931537774662E-2</v>
      </c>
      <c r="N154" s="82">
        <f t="shared" ref="N154:N170" si="138">(L154-L142)/L142</f>
        <v>-0.14158743021959194</v>
      </c>
      <c r="O154" s="68">
        <v>45505</v>
      </c>
    </row>
    <row r="155" spans="1:15" x14ac:dyDescent="0.25">
      <c r="A155" s="237"/>
      <c r="B155" s="68">
        <v>45536</v>
      </c>
      <c r="C155" s="93">
        <f>'DATOS DE INICIO y FACTORES'!H158</f>
        <v>1.5905157829063812</v>
      </c>
      <c r="D155" s="133">
        <f t="shared" si="130"/>
        <v>5.6232427366447674E-3</v>
      </c>
      <c r="E155" s="133">
        <f t="shared" si="131"/>
        <v>-0.14841269841269839</v>
      </c>
      <c r="F155" s="93">
        <f>'DATOS DE INICIO y FACTORES'!I158</f>
        <v>8.0029690086935834E-2</v>
      </c>
      <c r="G155" s="94">
        <f t="shared" si="132"/>
        <v>2.2453066853313591E-2</v>
      </c>
      <c r="H155" s="94">
        <f t="shared" si="133"/>
        <v>-1.8333760267205162E-2</v>
      </c>
      <c r="I155" s="93">
        <f>'DATOS DE INICIO y FACTORES'!K158</f>
        <v>0.98587132515073128</v>
      </c>
      <c r="J155" s="96">
        <f t="shared" si="134"/>
        <v>-1.2755321899508775E-2</v>
      </c>
      <c r="K155" s="96">
        <f t="shared" si="135"/>
        <v>-0.22317258216280844</v>
      </c>
      <c r="L155" s="83">
        <f t="shared" si="136"/>
        <v>1.2309135198718932</v>
      </c>
      <c r="M155" s="82">
        <f t="shared" si="137"/>
        <v>-3.2553152148434915E-3</v>
      </c>
      <c r="N155" s="82">
        <f t="shared" si="138"/>
        <v>-0.15523025785869701</v>
      </c>
      <c r="O155" s="68">
        <v>45536</v>
      </c>
    </row>
    <row r="156" spans="1:15" x14ac:dyDescent="0.25">
      <c r="A156" s="237"/>
      <c r="B156" s="68">
        <v>45566</v>
      </c>
      <c r="C156" s="93">
        <f>'DATOS DE INICIO y FACTORES'!H159</f>
        <v>1.6127503931054454</v>
      </c>
      <c r="D156" s="133">
        <f t="shared" si="130"/>
        <v>1.3979496738117559E-2</v>
      </c>
      <c r="E156" s="133">
        <f t="shared" si="131"/>
        <v>-0.13029576338928839</v>
      </c>
      <c r="F156" s="93">
        <f>'DATOS DE INICIO y FACTORES'!I159</f>
        <v>8.4643814694499289E-2</v>
      </c>
      <c r="G156" s="94">
        <f t="shared" si="132"/>
        <v>5.7655160260537755E-2</v>
      </c>
      <c r="H156" s="94">
        <f t="shared" si="133"/>
        <v>4.1274639334854653E-2</v>
      </c>
      <c r="I156" s="93">
        <f>'DATOS DE INICIO y FACTORES'!K159</f>
        <v>0.9911212728446811</v>
      </c>
      <c r="J156" s="96">
        <f t="shared" si="134"/>
        <v>5.325185508511617E-3</v>
      </c>
      <c r="K156" s="96">
        <f t="shared" si="135"/>
        <v>-0.21079367798860651</v>
      </c>
      <c r="L156" s="83">
        <f t="shared" si="136"/>
        <v>1.2328271028935538</v>
      </c>
      <c r="M156" s="82">
        <f t="shared" si="137"/>
        <v>1.5546039512667909E-3</v>
      </c>
      <c r="N156" s="82">
        <f t="shared" si="138"/>
        <v>-0.15494302392441545</v>
      </c>
    </row>
    <row r="157" spans="1:15" x14ac:dyDescent="0.25">
      <c r="A157" s="237"/>
      <c r="B157" s="68">
        <v>45597</v>
      </c>
      <c r="C157" s="93">
        <f>'DATOS DE INICIO y FACTORES'!H160</f>
        <v>1.6186796224918623</v>
      </c>
      <c r="D157" s="133">
        <f t="shared" si="130"/>
        <v>3.6764705882351358E-3</v>
      </c>
      <c r="E157" s="133">
        <f t="shared" si="131"/>
        <v>-0.13195548489666137</v>
      </c>
      <c r="F157" s="93">
        <f>'DATOS DE INICIO y FACTORES'!I160</f>
        <v>8.4456949835002945E-2</v>
      </c>
      <c r="G157" s="94">
        <f t="shared" si="132"/>
        <v>-2.2076611288230105E-3</v>
      </c>
      <c r="H157" s="94">
        <f t="shared" si="133"/>
        <v>6.946586120565014E-2</v>
      </c>
      <c r="I157" s="93">
        <f>'DATOS DE INICIO y FACTORES'!K160</f>
        <v>0.9856991957181428</v>
      </c>
      <c r="J157" s="96">
        <f t="shared" si="134"/>
        <v>-5.4706495310872013E-3</v>
      </c>
      <c r="K157" s="96">
        <f t="shared" si="135"/>
        <v>-0.1959308611466041</v>
      </c>
      <c r="L157" s="83">
        <f t="shared" si="136"/>
        <v>1.2399756372051411</v>
      </c>
      <c r="M157" s="82">
        <f t="shared" si="137"/>
        <v>5.7984889323159034E-3</v>
      </c>
      <c r="N157" s="82">
        <f t="shared" si="138"/>
        <v>-0.15292337537751302</v>
      </c>
    </row>
    <row r="158" spans="1:15" x14ac:dyDescent="0.25">
      <c r="A158" s="237"/>
      <c r="B158" s="68">
        <v>45627</v>
      </c>
      <c r="C158" s="93">
        <f>'DATOS DE INICIO y FACTORES'!H161</f>
        <v>1.6157150077986537</v>
      </c>
      <c r="D158" s="133">
        <f t="shared" si="130"/>
        <v>-1.8315018315018215E-3</v>
      </c>
      <c r="E158" s="133">
        <f t="shared" si="131"/>
        <v>-0.11310008136696495</v>
      </c>
      <c r="F158" s="93"/>
      <c r="G158" s="94"/>
      <c r="H158" s="94"/>
      <c r="I158" s="93">
        <f>'DATOS DE INICIO y FACTORES'!K161</f>
        <v>0.98888359022103034</v>
      </c>
      <c r="J158" s="96">
        <f t="shared" si="134"/>
        <v>3.2305946040338562E-3</v>
      </c>
      <c r="K158" s="96">
        <f t="shared" si="135"/>
        <v>-0.18368796845582758</v>
      </c>
      <c r="L158" s="83">
        <f>0.7017*C156+0.1885*F156+0.1098*I157</f>
        <v>1.2558520816018564</v>
      </c>
      <c r="M158" s="82">
        <f t="shared" si="137"/>
        <v>1.2803835753176666E-2</v>
      </c>
      <c r="N158" s="82">
        <f t="shared" si="138"/>
        <v>-0.13457220703617756</v>
      </c>
    </row>
    <row r="159" spans="1:15" ht="15" customHeight="1" x14ac:dyDescent="0.25">
      <c r="A159" s="238">
        <v>2025</v>
      </c>
      <c r="B159" s="51">
        <v>45658</v>
      </c>
      <c r="C159" s="141"/>
      <c r="D159" s="142"/>
      <c r="E159" s="142"/>
      <c r="F159" s="141"/>
      <c r="G159" s="143"/>
      <c r="H159" s="143"/>
      <c r="I159" s="141"/>
      <c r="J159" s="144"/>
      <c r="K159" s="144"/>
      <c r="L159" s="106">
        <f>0.7017*C157+0.1885*F157+0.1098*I158</f>
        <v>1.2603270443527068</v>
      </c>
      <c r="M159" s="107">
        <f t="shared" si="137"/>
        <v>3.563288078594884E-3</v>
      </c>
      <c r="N159" s="107">
        <f t="shared" si="138"/>
        <v>-0.13462144883592247</v>
      </c>
    </row>
    <row r="160" spans="1:15" x14ac:dyDescent="0.25">
      <c r="A160" s="238"/>
      <c r="B160" s="52"/>
      <c r="C160" s="93"/>
      <c r="D160" s="133"/>
      <c r="E160" s="133"/>
      <c r="F160" s="93"/>
      <c r="G160" s="94"/>
      <c r="H160" s="94"/>
      <c r="I160" s="93"/>
      <c r="J160" s="96"/>
      <c r="K160" s="96"/>
      <c r="L160" s="83"/>
      <c r="M160" s="82"/>
      <c r="N160" s="82"/>
    </row>
    <row r="161" spans="1:14" x14ac:dyDescent="0.25">
      <c r="A161" s="238"/>
      <c r="B161" s="52"/>
      <c r="C161" s="93"/>
      <c r="D161" s="133"/>
      <c r="E161" s="133"/>
      <c r="F161" s="93"/>
      <c r="G161" s="94"/>
      <c r="H161" s="94"/>
      <c r="I161" s="93"/>
      <c r="J161" s="96"/>
      <c r="K161" s="96"/>
      <c r="L161" s="83"/>
      <c r="M161" s="82"/>
      <c r="N161" s="82"/>
    </row>
    <row r="162" spans="1:14" x14ac:dyDescent="0.25">
      <c r="A162" s="238"/>
      <c r="B162" s="52"/>
      <c r="C162" s="93"/>
      <c r="D162" s="133"/>
      <c r="E162" s="133"/>
      <c r="F162" s="93"/>
      <c r="G162" s="94"/>
      <c r="H162" s="94"/>
      <c r="I162" s="93"/>
      <c r="J162" s="96"/>
      <c r="K162" s="96"/>
      <c r="L162" s="83"/>
      <c r="M162" s="82"/>
      <c r="N162" s="82"/>
    </row>
    <row r="163" spans="1:14" x14ac:dyDescent="0.25">
      <c r="A163" s="238"/>
      <c r="B163" s="52"/>
      <c r="C163" s="93"/>
      <c r="D163" s="133"/>
      <c r="E163" s="133"/>
      <c r="F163" s="93"/>
      <c r="G163" s="94"/>
      <c r="H163" s="94"/>
      <c r="I163" s="93"/>
      <c r="J163" s="96"/>
      <c r="K163" s="96"/>
      <c r="L163" s="83"/>
      <c r="M163" s="82"/>
      <c r="N163" s="82"/>
    </row>
    <row r="164" spans="1:14" x14ac:dyDescent="0.25">
      <c r="A164" s="238"/>
      <c r="B164" s="52"/>
      <c r="C164" s="93"/>
      <c r="D164" s="133"/>
      <c r="E164" s="133"/>
      <c r="F164" s="93"/>
      <c r="G164" s="94"/>
      <c r="H164" s="94"/>
      <c r="I164" s="93"/>
      <c r="J164" s="96"/>
      <c r="K164" s="96"/>
      <c r="L164" s="83"/>
      <c r="M164" s="82"/>
      <c r="N164" s="82"/>
    </row>
    <row r="165" spans="1:14" x14ac:dyDescent="0.25">
      <c r="A165" s="238"/>
      <c r="B165" s="52"/>
      <c r="C165" s="93"/>
      <c r="D165" s="133"/>
      <c r="E165" s="133"/>
      <c r="F165" s="93"/>
      <c r="G165" s="94"/>
      <c r="H165" s="94"/>
      <c r="I165" s="93"/>
      <c r="J165" s="96"/>
      <c r="K165" s="96"/>
      <c r="L165" s="83"/>
      <c r="M165" s="82"/>
      <c r="N165" s="82"/>
    </row>
    <row r="166" spans="1:14" x14ac:dyDescent="0.25">
      <c r="A166" s="238"/>
      <c r="B166" s="52"/>
      <c r="C166" s="93"/>
      <c r="D166" s="133"/>
      <c r="E166" s="133"/>
      <c r="F166" s="93"/>
      <c r="G166" s="94"/>
      <c r="H166" s="94"/>
      <c r="I166" s="93"/>
      <c r="J166" s="96"/>
      <c r="K166" s="96"/>
      <c r="L166" s="83"/>
      <c r="M166" s="82"/>
      <c r="N166" s="82"/>
    </row>
    <row r="167" spans="1:14" x14ac:dyDescent="0.25">
      <c r="A167" s="238"/>
      <c r="B167" s="52"/>
      <c r="C167" s="93"/>
      <c r="D167" s="133"/>
      <c r="E167" s="133"/>
      <c r="F167" s="93"/>
      <c r="G167" s="94"/>
      <c r="H167" s="94"/>
      <c r="I167" s="93"/>
      <c r="J167" s="96"/>
      <c r="K167" s="96"/>
      <c r="L167" s="83"/>
      <c r="M167" s="82"/>
      <c r="N167" s="82"/>
    </row>
    <row r="168" spans="1:14" x14ac:dyDescent="0.25">
      <c r="A168" s="238"/>
      <c r="B168" s="52"/>
      <c r="C168" s="93"/>
      <c r="D168" s="133"/>
      <c r="E168" s="133"/>
      <c r="F168" s="93"/>
      <c r="G168" s="94"/>
      <c r="H168" s="94"/>
      <c r="I168" s="93"/>
      <c r="J168" s="96"/>
      <c r="K168" s="96"/>
      <c r="L168" s="83"/>
      <c r="M168" s="82"/>
      <c r="N168" s="82"/>
    </row>
    <row r="169" spans="1:14" x14ac:dyDescent="0.25">
      <c r="A169" s="238"/>
      <c r="B169" s="52"/>
      <c r="C169" s="93"/>
      <c r="D169" s="133"/>
      <c r="E169" s="133"/>
      <c r="F169" s="93"/>
      <c r="G169" s="94"/>
      <c r="H169" s="94"/>
      <c r="I169" s="93"/>
      <c r="J169" s="96"/>
      <c r="K169" s="96"/>
      <c r="L169" s="83"/>
      <c r="M169" s="82"/>
      <c r="N169" s="82"/>
    </row>
    <row r="170" spans="1:14" ht="15.75" thickBot="1" x14ac:dyDescent="0.3">
      <c r="A170" s="238"/>
      <c r="B170" s="52"/>
      <c r="C170" s="145"/>
      <c r="D170" s="146"/>
      <c r="E170" s="146"/>
      <c r="F170" s="145"/>
      <c r="G170" s="147"/>
      <c r="H170" s="147"/>
      <c r="I170" s="145"/>
      <c r="J170" s="148"/>
      <c r="K170" s="148"/>
      <c r="L170" s="104"/>
      <c r="M170" s="105"/>
      <c r="N170" s="105"/>
    </row>
  </sheetData>
  <mergeCells count="14">
    <mergeCell ref="A159:A170"/>
    <mergeCell ref="A147:A158"/>
    <mergeCell ref="A75:A86"/>
    <mergeCell ref="A63:A74"/>
    <mergeCell ref="A3:A14"/>
    <mergeCell ref="A15:A26"/>
    <mergeCell ref="A27:A38"/>
    <mergeCell ref="A39:A50"/>
    <mergeCell ref="A51:A62"/>
    <mergeCell ref="A123:A134"/>
    <mergeCell ref="A111:A122"/>
    <mergeCell ref="A99:A110"/>
    <mergeCell ref="A87:A98"/>
    <mergeCell ref="A135:A1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EXPLICACIÓN</vt:lpstr>
      <vt:lpstr>DATOS DE INICIO y FACTORES</vt:lpstr>
      <vt:lpstr>ÍNDICE 1</vt:lpstr>
    </vt:vector>
  </TitlesOfParts>
  <Company>Universidad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Economía Aplicada I</dc:creator>
  <cp:lastModifiedBy>Diez Ochoa, Cristina</cp:lastModifiedBy>
  <dcterms:created xsi:type="dcterms:W3CDTF">2016-02-25T19:03:44Z</dcterms:created>
  <dcterms:modified xsi:type="dcterms:W3CDTF">2025-02-24T08:07:10Z</dcterms:modified>
</cp:coreProperties>
</file>